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8.xml.rels" ContentType="application/vnd.openxmlformats-package.relationships+xml"/>
  <Override PartName="/xl/worksheets/_rels/sheet17.xml.rels" ContentType="application/vnd.openxmlformats-package.relationships+xml"/>
  <Override PartName="/xl/worksheets/_rels/sheet15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7.xml.rels" ContentType="application/vnd.openxmlformats-package.relationships+xml"/>
  <Override PartName="/xl/worksheets/_rels/sheet13.xml.rels" ContentType="application/vnd.openxmlformats-package.relationships+xml"/>
  <Override PartName="/xl/worksheets/_rels/sheet10.xml.rels" ContentType="application/vnd.openxmlformats-package.relationships+xml"/>
  <Override PartName="/xl/worksheets/_rels/sheet6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9.xml.rels" ContentType="application/vnd.openxmlformats-package.relationships+xml"/>
  <Override PartName="/xl/drawings/_rels/drawing8.xml.rels" ContentType="application/vnd.openxmlformats-package.relationships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arth Climate History" sheetId="1" state="visible" r:id="rId3"/>
    <sheet name="Global Temperature" sheetId="2" state="visible" r:id="rId4"/>
    <sheet name="Atmospheric CO2" sheetId="3" state="visible" r:id="rId5"/>
    <sheet name="Arctic Sea Ice" sheetId="4" state="visible" r:id="rId6"/>
    <sheet name="Sea Level &amp; Ocean" sheetId="5" state="visible" r:id="rId7"/>
    <sheet name="Ice &amp; Glaciers" sheetId="6" state="visible" r:id="rId8"/>
    <sheet name="US Extreme Weather" sheetId="7" state="visible" r:id="rId9"/>
    <sheet name="US Wildfires" sheetId="8" state="visible" r:id="rId10"/>
    <sheet name="Insurance &amp; CRE Impact" sheetId="9" state="visible" r:id="rId11"/>
    <sheet name="High-Tide Flooding Stations" sheetId="10" state="visible" r:id="rId12"/>
    <sheet name="Insurance All States" sheetId="11" state="visible" r:id="rId13"/>
    <sheet name="Insurance NAIC Actuals" sheetId="12" state="visible" r:id="rId14"/>
    <sheet name="Insurance Indexed 2011=100" sheetId="13" state="visible" r:id="rId15"/>
    <sheet name="Insurance Estimates 2023-2025" sheetId="14" state="visible" r:id="rId16"/>
    <sheet name="Lake Mead Elevation" sheetId="15" state="visible" r:id="rId17"/>
    <sheet name="Sources &amp; Links" sheetId="16" state="visible" r:id="rId18"/>
    <sheet name="IPCC AR6 Scenarios" sheetId="17" state="visible" r:id="rId19"/>
    <sheet name="Sierra Snowpack" sheetId="18" state="visible" r:id="rId2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<sst xmlns="http://schemas.openxmlformats.org/spreadsheetml/2006/main" count="625" uniqueCount="515">
  <si>
    <t xml:space="preserve">Earth's Climate History — The Long View</t>
  </si>
  <si>
    <t xml:space="preserve">Time Period</t>
  </si>
  <si>
    <t xml:space="preserve">Event / Era</t>
  </si>
  <si>
    <t xml:space="preserve">Approx. Global Temp vs. Today</t>
  </si>
  <si>
    <t xml:space="preserve">Key Facts &amp; Context</t>
  </si>
  <si>
    <t xml:space="preserve">4.5 billion years ago</t>
  </si>
  <si>
    <t xml:space="preserve">Earth forms</t>
  </si>
  <si>
    <t xml:space="preserve">Much hotter (molten surface)</t>
  </si>
  <si>
    <t xml:space="preserve">No atmosphere as we know it; gradual cooling over hundreds of millions of years</t>
  </si>
  <si>
    <t xml:space="preserve">2.4 billion years ago</t>
  </si>
  <si>
    <t xml:space="preserve">Great Oxidation Event</t>
  </si>
  <si>
    <t xml:space="preserve">Variable</t>
  </si>
  <si>
    <t xml:space="preserve">Photosynthetic organisms begin producing oxygen; triggers first known glaciations</t>
  </si>
  <si>
    <t xml:space="preserve">720–635 million years ago</t>
  </si>
  <si>
    <t xml:space="preserve">Snowball Earth (Cryogenian)</t>
  </si>
  <si>
    <t xml:space="preserve">~30–50°C colder</t>
  </si>
  <si>
    <t xml:space="preserve">Sea ice may have reached near the equator; most severe glaciations in Earth history</t>
  </si>
  <si>
    <t xml:space="preserve">540 million years ago</t>
  </si>
  <si>
    <t xml:space="preserve">Cambrian Explosion</t>
  </si>
  <si>
    <t xml:space="preserve">~10°C warmer</t>
  </si>
  <si>
    <t xml:space="preserve">Rapid diversification of complex life; high CO2 levels; no polar ice</t>
  </si>
  <si>
    <t xml:space="preserve">300–260 million years ago</t>
  </si>
  <si>
    <t xml:space="preserve">Carboniferous–Permian Ice Age</t>
  </si>
  <si>
    <t xml:space="preserve">~5–10°C colder</t>
  </si>
  <si>
    <t xml:space="preserve">Extensive glaciation; coal-forming swamp forests sequester carbon</t>
  </si>
  <si>
    <t xml:space="preserve">252 million years ago</t>
  </si>
  <si>
    <t xml:space="preserve">Permian–Triassic Extinction</t>
  </si>
  <si>
    <t xml:space="preserve">~8–10°C warmer</t>
  </si>
  <si>
    <t xml:space="preserve">Worst mass extinction (96% of marine species); massive volcanic CO2 release</t>
  </si>
  <si>
    <t xml:space="preserve">~55 million years ago</t>
  </si>
  <si>
    <t xml:space="preserve">PETM (Paleocene–Eocene Thermal Maximum)</t>
  </si>
  <si>
    <t xml:space="preserve">~5–8°C warmer</t>
  </si>
  <si>
    <t xml:space="preserve">Rapid warming from massive CO2/methane release; closest analog to current speed of change</t>
  </si>
  <si>
    <t xml:space="preserve">~34 million years ago</t>
  </si>
  <si>
    <t xml:space="preserve">Antarctic Ice Sheet forms</t>
  </si>
  <si>
    <t xml:space="preserve">~4°C warmer than today</t>
  </si>
  <si>
    <t xml:space="preserve">Permanent polar ice begins; global cooling trend starts</t>
  </si>
  <si>
    <t xml:space="preserve">~2.5 million years ago</t>
  </si>
  <si>
    <t xml:space="preserve">Quaternary Glaciation begins</t>
  </si>
  <si>
    <t xml:space="preserve">Cycling ±4–7°C</t>
  </si>
  <si>
    <t xml:space="preserve">Ice ages every ~100,000 years driven by orbital (Milankovitch) cycles; ~100 glacial periods in 2.5M years</t>
  </si>
  <si>
    <t xml:space="preserve">800,000 years ago–present</t>
  </si>
  <si>
    <t xml:space="preserve">Ice Core Record (EPICA)</t>
  </si>
  <si>
    <t xml:space="preserve">CO2 varied 180–280 ppm across all glacial cycles; never exceeded 300 ppm; temperature and CO2 tightly coupled</t>
  </si>
  <si>
    <t xml:space="preserve">~20,000 years ago</t>
  </si>
  <si>
    <t xml:space="preserve">Last Glacial Maximum</t>
  </si>
  <si>
    <t xml:space="preserve">~5–7°C colder</t>
  </si>
  <si>
    <t xml:space="preserve">Ice sheets covered much of North America to NYC/Chicago and Northern Europe to Stockholm</t>
  </si>
  <si>
    <t xml:space="preserve">~11,700 years ago</t>
  </si>
  <si>
    <t xml:space="preserve">Holocene begins (current interglacial)</t>
  </si>
  <si>
    <t xml:space="preserve">~0.5–1°C warmer (peak ~6,000 yrs ago)</t>
  </si>
  <si>
    <t xml:space="preserve">Stable climate enables agriculture and civilization; CO2 stable at ~280 ppm</t>
  </si>
  <si>
    <t xml:space="preserve">~1750 CE</t>
  </si>
  <si>
    <t xml:space="preserve">Industrial Revolution begins</t>
  </si>
  <si>
    <t xml:space="preserve">Baseline (pre-industrial)</t>
  </si>
  <si>
    <t xml:space="preserve">CO2 at ~280 ppm; start of fossil fuel combustion; beginning of modern warming trend</t>
  </si>
  <si>
    <t xml:space="preserve">1880 CE</t>
  </si>
  <si>
    <t xml:space="preserve">Modern temperature record begins</t>
  </si>
  <si>
    <t xml:space="preserve">~0.0°C anomaly (baseline)</t>
  </si>
  <si>
    <t xml:space="preserve">First systematic global temperature measurements; CO2 ~290 ppm</t>
  </si>
  <si>
    <t xml:space="preserve">1958 CE</t>
  </si>
  <si>
    <t xml:space="preserve">Keeling Curve begins at Mauna Loa</t>
  </si>
  <si>
    <t xml:space="preserve">+0.1°C</t>
  </si>
  <si>
    <t xml:space="preserve">CO2 at 315 ppm; continuous direct atmospheric measurement begins</t>
  </si>
  <si>
    <t xml:space="preserve">2024 CE</t>
  </si>
  <si>
    <t xml:space="preserve">Warmest year on record</t>
  </si>
  <si>
    <t xml:space="preserve">+1.3°C (vs. 1951–1980); +1.5°C (vs. 1850–1900)</t>
  </si>
  <si>
    <t xml:space="preserve">CO2 at 424.6 ppm (Mauna Loa annual avg; 422.8 global); 50% above pre-industrial; highest in 800,000+ years; rate of increase ~100x natural</t>
  </si>
  <si>
    <t xml:space="preserve">Sources: NOAA NCEI Paleoclimatology; NASA Earth Observatory; NOAA Global Monitoring Lab (Keeling Curve); EPICA ice core data (Lüthi et al., 2008); NASA GISTEMP v4</t>
  </si>
  <si>
    <t xml:space="preserve">Global Surface Temperature Anomaly (°C vs. 1951–1980) — NASA GISTEMP v4, annual J-D</t>
  </si>
  <si>
    <t xml:space="preserve">Keyed from GLB.Ts+dSST.csv (downloaded 8/1/2026; includes final 2025). Rankings: 2024 warmest (1.28), 2025 second (1.19), 2023 third (1.18) per GISTEMP; Berkeley Earth ranks 2025 third at 1.44°C vs 1850-1900 — agencies differ by hundredths. Add ~0.27°C to express vs pre-industrial (1850-1900).</t>
  </si>
  <si>
    <t xml:space="preserve">Year</t>
  </si>
  <si>
    <t xml:space="preserve">GISTEMP J-D Anomaly (°C)</t>
  </si>
  <si>
    <t xml:space="preserve">Note</t>
  </si>
  <si>
    <t xml:space="preserve">Strong El Niño year</t>
  </si>
  <si>
    <t xml:space="preserve">3rd warmest</t>
  </si>
  <si>
    <t xml:space="preserve">Warmest on record</t>
  </si>
  <si>
    <t xml:space="preserve">2nd warmest (final)</t>
  </si>
  <si>
    <t xml:space="preserve">2026 YTD (Jan–Jun avg)</t>
  </si>
  <si>
    <t xml:space="preserve">Partial year</t>
  </si>
  <si>
    <t xml:space="preserve">All 10 warmest years on record occurred in the past decade (2016–2025). Source: NASA GISS, data.giss.nasa.gov/gistemp.</t>
  </si>
  <si>
    <t xml:space="preserve">Atmospheric CO2 Concentration (ppm) — NOAA Global Monitoring Lab</t>
  </si>
  <si>
    <t xml:space="preserve">Keyed from co2_annmean_mlo.csv / co2_annmean_gl.csv / co2_mm_mlo.csv (downloaded 8/1/2026). Convention: Mauna Loa annual mean is the headline (Keeling Curve); global mean shown alongside. Seasonal peaks (May, MLO) listed separately — do not mix peaks into the annual column.</t>
  </si>
  <si>
    <t xml:space="preserve">Mauna Loa Annual Avg</t>
  </si>
  <si>
    <t xml:space="preserve">Global Annual Avg</t>
  </si>
  <si>
    <t xml:space="preserve">Ice core estimate (pre-industrial baseline)</t>
  </si>
  <si>
    <t xml:space="preserve">Ice core estimate</t>
  </si>
  <si>
    <t xml:space="preserve">Ice core / early instrument</t>
  </si>
  <si>
    <t xml:space="preserve">Keeling Curve begins (1958)</t>
  </si>
  <si>
    <t xml:space="preserve">First year above 400 ppm</t>
  </si>
  <si>
    <t xml:space="preserve">Record annual increase (+3.75 ppm global)</t>
  </si>
  <si>
    <t xml:space="preserve">Annual mean — NOT the 430.5 May peak</t>
  </si>
  <si>
    <t xml:space="preserve">Seasonal peaks (May, Mauna Loa):</t>
  </si>
  <si>
    <t xml:space="preserve">First above 430</t>
  </si>
  <si>
    <t xml:space="preserve">Record: 432.3 (NOAA) / 432.0 (Scripps)</t>
  </si>
  <si>
    <t xml:space="preserve">CO2 is ~52% above pre-industrial and the highest in well over 800,000 years of ice-core records. Source: gml.noaa.gov/ccgg/trends.</t>
  </si>
  <si>
    <t xml:space="preserve">Arctic Sea Ice Extent (million km²) — NSIDC Sea Ice Index v4</t>
  </si>
  <si>
    <t xml:space="preserve">Keyed from N_09/N_03_extent_v4.0.csv (downloaded 8/1/2026). September = annual minimum; March = annual maximum. Computed September trend: -0.76 M km²/decade = -11.9%/decade vs 1981–2010 mean (6.41).</t>
  </si>
  <si>
    <t xml:space="preserve">September Extent</t>
  </si>
  <si>
    <t xml:space="preserve">Satellite record begins</t>
  </si>
  <si>
    <t xml:space="preserve">Record low minimum</t>
  </si>
  <si>
    <t xml:space="preserve">~33% below 1979</t>
  </si>
  <si>
    <t xml:space="preserve">March maximum 2025</t>
  </si>
  <si>
    <t xml:space="preserve">14.12 M km² — record-low annual maximum</t>
  </si>
  <si>
    <t xml:space="preserve">NSIDC</t>
  </si>
  <si>
    <t xml:space="preserve">March maximum 2026</t>
  </si>
  <si>
    <t xml:space="preserve">14.13 M km² — effectively tied with 2025 record</t>
  </si>
  <si>
    <t xml:space="preserve">NSIDC (new data point)</t>
  </si>
  <si>
    <t xml:space="preserve">Multi-year ice (5+ yrs)</t>
  </si>
  <si>
    <t xml:space="preserve">From &gt;40% of ice in 1980s to &lt;10% since 2010</t>
  </si>
  <si>
    <t xml:space="preserve">EPA Climate Indicators</t>
  </si>
  <si>
    <t xml:space="preserve">Melt season</t>
  </si>
  <si>
    <t xml:space="preserve">~40 days longer than 1979</t>
  </si>
  <si>
    <t xml:space="preserve">Albedo feedback</t>
  </si>
  <si>
    <t xml:space="preserve">Ice reflects ~80% of sunlight; open water absorbs ~90%</t>
  </si>
  <si>
    <t xml:space="preserve">NASA / NSIDC</t>
  </si>
  <si>
    <t xml:space="preserve">Sea Level Rise, Ocean Heat &amp; High-Tide Flooding</t>
  </si>
  <si>
    <t xml:space="preserve">Metric</t>
  </si>
  <si>
    <t xml:space="preserve">Value</t>
  </si>
  <si>
    <t xml:space="preserve">Source</t>
  </si>
  <si>
    <t xml:space="preserve">— SEA LEVEL RISE (observed) —</t>
  </si>
  <si>
    <t xml:space="preserve">Total rise since 1880</t>
  </si>
  <si>
    <t xml:space="preserve">8–9 inches (21–24 cm)</t>
  </si>
  <si>
    <t xml:space="preserve">NOAA Climate.gov / Church &amp; White 2011</t>
  </si>
  <si>
    <t xml:space="preserve">Total rise since 1993 (satellite era, through mid-2026)</t>
  </si>
  <si>
    <t xml:space="preserve">10.5 cm (4.1 inches)</t>
  </si>
  <si>
    <t xml:space="preserve">NASA-SSH GMSL v1 (computed from series)</t>
  </si>
  <si>
    <t xml:space="preserve">Rate of rise, first 5 yrs of record (1993–98)</t>
  </si>
  <si>
    <t xml:space="preserve">3.6 mm/yr</t>
  </si>
  <si>
    <t xml:space="preserve">NASA-SSH GMSL v1 (computed)</t>
  </si>
  <si>
    <t xml:space="preserve">Rate of rise, last 5 yrs (2021–mid-2026)</t>
  </si>
  <si>
    <t xml:space="preserve">2.3 mm/yr</t>
  </si>
  <si>
    <t xml:space="preserve">Rate of rise, first vs last decade</t>
  </si>
  <si>
    <t xml:space="preserve">2.6 → 3.3 mm/yr</t>
  </si>
  <si>
    <t xml:space="preserve">NASA JPL 2024 analysis</t>
  </si>
  <si>
    <t xml:space="preserve">2024 rate 0.59 cm/yr vs 0.43 expected; annual rate has more than doubled over the satellite era</t>
  </si>
  <si>
    <t xml:space="preserve">NASA JPL (2025 release)</t>
  </si>
  <si>
    <t xml:space="preserve">Causes</t>
  </si>
  <si>
    <t xml:space="preserve">Thermal expansion of warming water (~50%) + meltwater from glaciers and ice sheets</t>
  </si>
  <si>
    <t xml:space="preserve">NOAA</t>
  </si>
  <si>
    <t xml:space="preserve">— OCEAN HEAT (observed) —</t>
  </si>
  <si>
    <t xml:space="preserve">Ocean heat content (top 2,000m)</t>
  </si>
  <si>
    <t xml:space="preserve">Record high in 2024; highest 5 values all in last 5 years</t>
  </si>
  <si>
    <t xml:space="preserve">NOAA NCEI</t>
  </si>
  <si>
    <t xml:space="preserve">Share of excess heat stored in ocean</t>
  </si>
  <si>
    <t xml:space="preserve">~90%</t>
  </si>
  <si>
    <t xml:space="preserve">Ocean acidification</t>
  </si>
  <si>
    <t xml:space="preserve">pH down 0.1 units since pre-industrial = ~30% increase in acidity</t>
  </si>
  <si>
    <t xml:space="preserve">— HIGH-TIDE FLOODING: OBSERVED VS 2000 BASELINE (2023-24 met year, verified) —</t>
  </si>
  <si>
    <t xml:space="preserve">U.S. national</t>
  </si>
  <si>
    <t xml:space="preserve">~200% more flood days than 2000; observed median 7–8 days</t>
  </si>
  <si>
    <t xml:space="preserve">NOAA 2024-25 Annual HTF Outlook</t>
  </si>
  <si>
    <t xml:space="preserve">Northeast</t>
  </si>
  <si>
    <t xml:space="preserve">~150% increase; 13 days observed 2023-24</t>
  </si>
  <si>
    <t xml:space="preserve">Mid-Atlantic</t>
  </si>
  <si>
    <t xml:space="preserve">&gt;200% increase; 17 days observed 2023-24</t>
  </si>
  <si>
    <t xml:space="preserve">Southeast</t>
  </si>
  <si>
    <t xml:space="preserve">&gt;500% increase; 10 days observed 2023-24</t>
  </si>
  <si>
    <t xml:space="preserve">Eastern Gulf</t>
  </si>
  <si>
    <t xml:space="preserve">&gt;200% increase; 6 days observed 2023-24</t>
  </si>
  <si>
    <t xml:space="preserve">Western Gulf</t>
  </si>
  <si>
    <t xml:space="preserve">&gt;300% increase; 5 days observed 2023-24</t>
  </si>
  <si>
    <t xml:space="preserve">Stations breaking records 2023-24</t>
  </si>
  <si>
    <t xml:space="preserve">34 (vs 8 the prior year)</t>
  </si>
  <si>
    <t xml:space="preserve">Coastal population exposure</t>
  </si>
  <si>
    <t xml:space="preserve">~40% of U.S. population lives in coastal counties; 54.6 million coastal-area jobs</t>
  </si>
  <si>
    <t xml:space="preserve">NOAA (coastal county definition)</t>
  </si>
  <si>
    <t xml:space="preserve">Citation: NASA-SSH. 2025. Global Mean Sea Level from Simple Gridded Sea Surface Height from Standardized Reference Missions Only Version 1. PO.DAAC. doi:10.5067/NSIND-GMSV1. File created 2026-07-27.</t>
  </si>
  <si>
    <t xml:space="preserve">Ice Sheet Mass Loss (GRACE/GRACE-FO, through May 2026) &amp; Arctic Sea Ice</t>
  </si>
  <si>
    <t xml:space="preserve">GRACE year-end mass anomaly (Gt vs 2002)</t>
  </si>
  <si>
    <t xml:space="preserve">Source / Context</t>
  </si>
  <si>
    <t xml:space="preserve">Greenland</t>
  </si>
  <si>
    <t xml:space="preserve">Antarctica</t>
  </si>
  <si>
    <t xml:space="preserve">— DEFINITIONS —</t>
  </si>
  <si>
    <t xml:space="preserve">Sea ice extent</t>
  </si>
  <si>
    <t xml:space="preserve">Area of ocean with ≥15% ice coverage (standard satellite measure)</t>
  </si>
  <si>
    <t xml:space="preserve">Mass balance</t>
  </si>
  <si>
    <t xml:space="preserve">Net annual gain/loss of an ice sheet (snowfall minus melt and discharge)</t>
  </si>
  <si>
    <t xml:space="preserve">NASA GRACE/GRACE-FO</t>
  </si>
  <si>
    <t xml:space="preserve">Gigaton (Gt)</t>
  </si>
  <si>
    <t xml:space="preserve">1 billion metric tons of ice. ~360 Gt of land ice melt ≈ 1 mm sea level rise</t>
  </si>
  <si>
    <t xml:space="preserve">Standard conversion</t>
  </si>
  <si>
    <t xml:space="preserve">— GREENLAND ICE SHEET —</t>
  </si>
  <si>
    <t xml:space="preserve">Total ice mass</t>
  </si>
  <si>
    <t xml:space="preserve">~2.6 million Gt (≈ 7.4 m / 24 ft of sea level equivalent)</t>
  </si>
  <si>
    <t xml:space="preserve">Morlighem et al. 2017</t>
  </si>
  <si>
    <t xml:space="preserve">Average annual mass loss (2002–May 2026)</t>
  </si>
  <si>
    <t xml:space="preserve">~257 Gt/yr (linear fit); cumulative −5,638 Gt since 2002</t>
  </si>
  <si>
    <t xml:space="preserve">NASA GRACE/GRACE-FO (computed from series)</t>
  </si>
  <si>
    <t xml:space="preserve">Annual loss as % of total ice sheet</t>
  </si>
  <si>
    <t xml:space="preserve">~0.010%</t>
  </si>
  <si>
    <t xml:space="preserve">Calculated</t>
  </si>
  <si>
    <t xml:space="preserve">Contribution to sea level rise</t>
  </si>
  <si>
    <t xml:space="preserve">~0.7 mm/yr</t>
  </si>
  <si>
    <t xml:space="preserve">Calculated (360 Gt ≈ 1 mm)</t>
  </si>
  <si>
    <t xml:space="preserve">Consecutive years of net annual loss</t>
  </si>
  <si>
    <t xml:space="preserve">Every year since 1998 (28 years through 2025)</t>
  </si>
  <si>
    <t xml:space="preserve">NOAA Arctic Report Card</t>
  </si>
  <si>
    <t xml:space="preserve">— ANTARCTIC ICE SHEET —</t>
  </si>
  <si>
    <t xml:space="preserve">~26.5 million Gt (≈ 58 m / 190 ft of sea level equivalent)</t>
  </si>
  <si>
    <t xml:space="preserve">IPCC AR6; Fretwell et al. 2013</t>
  </si>
  <si>
    <t xml:space="preserve">~128 Gt/yr (linear fit); cumulative −2,609 Gt since 2002</t>
  </si>
  <si>
    <t xml:space="preserve">~0.0005%</t>
  </si>
  <si>
    <t xml:space="preserve">~0.4 mm/yr</t>
  </si>
  <si>
    <t xml:space="preserve">Concentration of loss</t>
  </si>
  <si>
    <t xml:space="preserve">West Antarctic Ice Sheet dominant; East Antarctica near balance</t>
  </si>
  <si>
    <t xml:space="preserve">NASA GRACE-FO</t>
  </si>
  <si>
    <t xml:space="preserve">— ARCTIC SEA ICE (floating — does not directly raise sea level) —</t>
  </si>
  <si>
    <t xml:space="preserve">September minimum decline</t>
  </si>
  <si>
    <t xml:space="preserve">−12.1% per decade vs 1981–2010 avg (~46% total decline)</t>
  </si>
  <si>
    <t xml:space="preserve">NSIDC / EPA — refresh from N_09 CSV pending</t>
  </si>
  <si>
    <t xml:space="preserve">Multi-year ice (5+ years old)</t>
  </si>
  <si>
    <t xml:space="preserve">March 2025 maximum extent</t>
  </si>
  <si>
    <t xml:space="preserve">Record low annual peak</t>
  </si>
  <si>
    <t xml:space="preserve">NOAA Arctic Report Card 2025</t>
  </si>
  <si>
    <t xml:space="preserve">Note: prior workbook cited 264 Gt/yr (Greenland) and 150 Gt/yr (Antarctica) from earlier vintages; values above are computed from the current GRACE-FO series through May 2026. The 2024 near-balance Greenland year and recent Antarctic behavior lower the long-run averages.</t>
  </si>
  <si>
    <t xml:space="preserve">U.S. Billion-Dollar Weather &amp; Climate Disasters (1980–2025) — FULL annual series</t>
  </si>
  <si>
    <t xml:space="preserve">1980–2024: NOAA NCEI archive (frozen January 2025; CPI-adjusted to 2024$), keyed from time-series-US-cost-1980-2024.csv. 2025: Climate Central continuation (current-dollar). REPLACES the prior selected-years table, which failed reconciliation in 20 of 22 years (e.g. 2012: $57B vs actual $158.9B; 2017: $308B vs $395.9B; 2022: $115B vs $183.6B).</t>
  </si>
  <si>
    <t xml:space="preserve">Events</t>
  </si>
  <si>
    <t xml:space="preserve">Cost ($B)</t>
  </si>
  <si>
    <t xml:space="preserve">Nominal GDP ($B)</t>
  </si>
  <si>
    <t xml:space="preserve">Cost as % of GDP</t>
  </si>
  <si>
    <t xml:space="preserve">Total events 1980–2024</t>
  </si>
  <si>
    <t xml:space="preserve">403 (NOAA archive)</t>
  </si>
  <si>
    <t xml:space="preserve">Total cost 1980–2024</t>
  </si>
  <si>
    <t xml:space="preserve">$2,918B (2024 CPI-adjusted)</t>
  </si>
  <si>
    <t xml:space="preserve">10-year avg annual cost (2015–2024)</t>
  </si>
  <si>
    <t xml:space="preserve">$140.6B/yr</t>
  </si>
  <si>
    <t xml:space="preserve">Costliest year</t>
  </si>
  <si>
    <t xml:space="preserve">2017: $395.9B (Harvey, Irma, Maria)</t>
  </si>
  <si>
    <t xml:space="preserve">Record event count</t>
  </si>
  <si>
    <t xml:space="preserve">2023: 28 events</t>
  </si>
  <si>
    <t xml:space="preserve">2025 (Climate Central)</t>
  </si>
  <si>
    <t xml:space="preserve">23 events, ~$115B, 276 deaths — 3rd-highest count</t>
  </si>
  <si>
    <t xml:space="preserve">Important caveat</t>
  </si>
  <si>
    <t xml:space="preserve">Rising costs reflect exposure growth (population, development, asset values) as well as weather; see cost-as-%-of-GDP column for the normalized view</t>
  </si>
  <si>
    <t xml:space="preserve">U.S. Wildfire Activity (1983–2024)</t>
  </si>
  <si>
    <t xml:space="preserve">Number of Fires</t>
  </si>
  <si>
    <t xml:space="preserve">Acres Burned</t>
  </si>
  <si>
    <t xml:space="preserve">NIFC 2025 annual report (preliminary); below-avg acreage yet record-cost year (Jan LA fires)</t>
  </si>
  <si>
    <t xml:space="preserve">Source: National Interagency Fire Center (nifc.gov/fire-information/statistics)</t>
  </si>
  <si>
    <t xml:space="preserve">Note: NIFC tracking via current reporting processes began in 1983. All 10 years with largest acreage burned have occurred since 2004.</t>
  </si>
  <si>
    <t xml:space="preserve">Note: 17 of 20 largest CA wildfires by acreage and 18 of 20 most destructive (structures) have occurred since 2000 (Cal-Fire). Suppression costs rose to $4.8B in 2024 (250% increase over decade).</t>
  </si>
  <si>
    <t xml:space="preserve">Spot-verified vs NIFC (2020, 2023 match published values). Cal Fire top-20 note needs refresh: Eaton (#2) and Palisades (#3) now on the most-destructive list.</t>
  </si>
  <si>
    <t xml:space="preserve">Climate Risk — Insurance &amp; CRE Investment Implications</t>
  </si>
  <si>
    <t xml:space="preserve">Metric / Indicator</t>
  </si>
  <si>
    <t xml:space="preserve">Value / Trend</t>
  </si>
  <si>
    <t xml:space="preserve">— HIGH-TIDE (NUISANCE) FLOODING —</t>
  </si>
  <si>
    <t xml:space="preserve">National trend vs. year 2000</t>
  </si>
  <si>
    <t xml:space="preserve">&gt;200% increase in flood days</t>
  </si>
  <si>
    <t xml:space="preserve">NOAA CO-OPS</t>
  </si>
  <si>
    <t xml:space="preserve">Western Gulf vs. year 2000</t>
  </si>
  <si>
    <t xml:space="preserve">~300% increase</t>
  </si>
  <si>
    <t xml:space="preserve">SE Atlantic &amp; Gulf vs. year 2000</t>
  </si>
  <si>
    <t xml:space="preserve">400–1,100% increase</t>
  </si>
  <si>
    <t xml:space="preserve">NOAA Office for Coastal Management</t>
  </si>
  <si>
    <t xml:space="preserve">Stations breaking records in 2023</t>
  </si>
  <si>
    <t xml:space="preserve">34 locations broke or tied records</t>
  </si>
  <si>
    <t xml:space="preserve">Projected national avg by 2050</t>
  </si>
  <si>
    <t xml:space="preserve">45–85 flood days/year (vs. ~8 today)</t>
  </si>
  <si>
    <t xml:space="preserve">By 2050 implication</t>
  </si>
  <si>
    <t xml:space="preserve">Today's flood becomes tomorrow's high tide</t>
  </si>
  <si>
    <t xml:space="preserve">NOAA Sea Level Rise Technical Report 2022</t>
  </si>
  <si>
    <t xml:space="preserve">— U.S. COASTAL POPULATION EXPOSURE —</t>
  </si>
  <si>
    <t xml:space="preserve">Coastal population share</t>
  </si>
  <si>
    <t xml:space="preserve">~40% of U.S. population in coastal counties</t>
  </si>
  <si>
    <t xml:space="preserve">Coastal employment</t>
  </si>
  <si>
    <t xml:space="preserve">54.6 million jobs in coastal areas</t>
  </si>
  <si>
    <t xml:space="preserve">— WILDFIRE &amp; INSURANCE —</t>
  </si>
  <si>
    <t xml:space="preserve">CA largest/most destructive fires</t>
  </si>
  <si>
    <t xml:space="preserve">17 of 20 largest by acreage since 2000; 18 of 20 most destructive since 2000</t>
  </si>
  <si>
    <t xml:space="preserve">Cal-Fire</t>
  </si>
  <si>
    <t xml:space="preserve">Western wildfire damage 2017–2021</t>
  </si>
  <si>
    <t xml:space="preserve">&gt;$90 billion (2024 CPI-adjusted)</t>
  </si>
  <si>
    <t xml:space="preserve">Suppression costs 2024</t>
  </si>
  <si>
    <t xml:space="preserve">$4.8 billion (250% increase over past decade)</t>
  </si>
  <si>
    <t xml:space="preserve">NIFC</t>
  </si>
  <si>
    <t xml:space="preserve">LA wildfires Jan 2025</t>
  </si>
  <si>
    <t xml:space="preserve">28+ deaths; ~12,600 structures; $76–131B total property/capital losses, ~$45B insured (UCLA Anderson, Mar 2025) — costliest wildfire event in U.S. history</t>
  </si>
  <si>
    <t xml:space="preserve">UCLA Anderson Forecast (3/3/2025)</t>
  </si>
  <si>
    <t xml:space="preserve">— HURRICANE EXPOSURE —</t>
  </si>
  <si>
    <t xml:space="preserve">2024 Atlantic named storms</t>
  </si>
  <si>
    <t xml:space="preserve">18 (above average)</t>
  </si>
  <si>
    <t xml:space="preserve">2024 major hurricanes (Cat 3+)</t>
  </si>
  <si>
    <t xml:space="preserve">5 (tied for 6th highest)</t>
  </si>
  <si>
    <t xml:space="preserve">Hurricane Helene 2024 cost</t>
  </si>
  <si>
    <t xml:space="preserve">$78.7 billion — deadliest mainland US hurricane since Katrina</t>
  </si>
  <si>
    <t xml:space="preserve">Hurricane Milton 2024 cost</t>
  </si>
  <si>
    <t xml:space="preserve">$34.3 billion</t>
  </si>
  <si>
    <t xml:space="preserve">17 of top 20 costliest global disasters</t>
  </si>
  <si>
    <t xml:space="preserve">U.S. events</t>
  </si>
  <si>
    <t xml:space="preserve">NOAA/EM-DAT/Gallagher Re</t>
  </si>
  <si>
    <t xml:space="preserve">— DROUGHT —</t>
  </si>
  <si>
    <t xml:space="preserve">Oct 2024 drought coverage</t>
  </si>
  <si>
    <t xml:space="preserve">45.3% of Lower 48 in drought; 73.2% abnormally dry or worse</t>
  </si>
  <si>
    <t xml:space="preserve">U.S. Drought Monitor</t>
  </si>
  <si>
    <t xml:space="preserve">Record drought extent</t>
  </si>
  <si>
    <t xml:space="preserve">Near-record; several states at worst D3–D4 since monitoring began (2000)</t>
  </si>
  <si>
    <t xml:space="preserve">Mississippi/Delaware River saltwater intrusion</t>
  </si>
  <si>
    <t xml:space="preserve">Salt front moved 17 miles upstream in 2024 on Delaware; Mississippi lows in SE</t>
  </si>
  <si>
    <t xml:space="preserve">Drought.gov</t>
  </si>
  <si>
    <t xml:space="preserve">Sources: NOAA CO-OPS; NOAA NCEI; NIFC; U.S. Drought Monitor (NOAA/USDA/NDMC); Cal-Fire; Drought.gov</t>
  </si>
  <si>
    <t xml:space="preserve">ADD (new source): Treasury FIO homeowners data 2018–2022 — claim frequency/severity and NON-RENEWAL rates by climate-risk zone; supports a new availability-of-insurance observation. File: Supporting_Underlying_Metrics...xlsx (in Climate folder).</t>
  </si>
  <si>
    <t xml:space="preserve">NOAA Minor High-Tide Flood Days by Station (calendar-year counts, CO-OPS Derived Product API, pulled 8/1–8/2/2026)</t>
  </si>
  <si>
    <t xml:space="preserve">Replaces the prior regional-median table (one value failed verification vs the published outlook: W. Gulf 2023-24 was 5, not 14). Regional medians &amp; 2000-baseline stats now live on the Sea Level &amp; Ocean sheet (verified against the 2024-25 Outlook PDF). Note: NOAA thresholds (minor flood) differ from municipal counts — Charleston city studies use a lower local threshold, hence larger published numbers (e.g. 38 days in 2015).</t>
  </si>
  <si>
    <t xml:space="preserve">Station</t>
  </si>
  <si>
    <t xml:space="preserve">Charleston, SC (8665530)</t>
  </si>
  <si>
    <t xml:space="preserve">The Battery, NYC (8518750)</t>
  </si>
  <si>
    <t xml:space="preserve">Atlantic City, NJ (8534720)</t>
  </si>
  <si>
    <t xml:space="preserve">Sewells Pt/Norfolk (8638610)</t>
  </si>
  <si>
    <t xml:space="preserve">Galveston Pier 21 (8771450)</t>
  </si>
  <si>
    <t xml:space="preserve">Boston, MA (8443970)</t>
  </si>
  <si>
    <t xml:space="preserve">Virginia Key/Miami (8723214)</t>
  </si>
  <si>
    <t xml:space="preserve">API: api.tidesandcurrents.noaa.gov/dpapi/prod/webapi/htf/htf_annual.json?station={id}. 2025 counts are partial-to-final depending on station processing; 2026 in progress. Kings Point (8516945) and Eagle Point (8771013) available via same API if needed.</t>
  </si>
  <si>
    <t xml:space="preserve">Average Homeowners Insurance Premium (HO-3) — ALL STATES, NAIC Actuals 2011-2022</t>
  </si>
  <si>
    <t xml:space="preserve">Sources: 2011-2020 keyed from III table-archive/21407 (print-to-PDF 8/1/2026, OCR-extracted, 120 values cross-verified against live-page fetches, zero mismatches); 2021 from III current Facts+Statistics page (saved PDF); 2022 from NAIC Dwelling Fire/Homeowners Report, Data for 2022 (free PDF, released 5/21/2025), Table 4 HO-3 Total average. All 612 values passed year-over-year anomaly screening. CA via CA DOI; TX via TX DOI (policy forms differ slightly).</t>
  </si>
  <si>
    <t xml:space="preserve">State</t>
  </si>
  <si>
    <t xml:space="preserve">% Chg 2011-22</t>
  </si>
  <si>
    <t xml:space="preserve">Alabama</t>
  </si>
  <si>
    <t xml:space="preserve">Alaska</t>
  </si>
  <si>
    <t xml:space="preserve">Arizona</t>
  </si>
  <si>
    <t xml:space="preserve">Arkansas</t>
  </si>
  <si>
    <t xml:space="preserve">California</t>
  </si>
  <si>
    <t xml:space="preserve">Colorado</t>
  </si>
  <si>
    <t xml:space="preserve">Connecticut</t>
  </si>
  <si>
    <t xml:space="preserve">D.C.</t>
  </si>
  <si>
    <t xml:space="preserve">Delaware</t>
  </si>
  <si>
    <t xml:space="preserve">Florida</t>
  </si>
  <si>
    <t xml:space="preserve">Georgia</t>
  </si>
  <si>
    <t xml:space="preserve">Hawaii</t>
  </si>
  <si>
    <t xml:space="preserve">Idaho</t>
  </si>
  <si>
    <t xml:space="preserve">Illinois</t>
  </si>
  <si>
    <t xml:space="preserve">Indiana</t>
  </si>
  <si>
    <t xml:space="preserve">Iowa</t>
  </si>
  <si>
    <t xml:space="preserve">Kansas</t>
  </si>
  <si>
    <t xml:space="preserve">Kentucky</t>
  </si>
  <si>
    <t xml:space="preserve">Louisiana</t>
  </si>
  <si>
    <t xml:space="preserve">Maine</t>
  </si>
  <si>
    <t xml:space="preserve">Maryland</t>
  </si>
  <si>
    <t xml:space="preserve">Massachusetts</t>
  </si>
  <si>
    <t xml:space="preserve">Michigan</t>
  </si>
  <si>
    <t xml:space="preserve">Minnesota</t>
  </si>
  <si>
    <t xml:space="preserve">Mississippi</t>
  </si>
  <si>
    <t xml:space="preserve">Missouri</t>
  </si>
  <si>
    <t xml:space="preserve">Montana</t>
  </si>
  <si>
    <t xml:space="preserve">Nebraska</t>
  </si>
  <si>
    <t xml:space="preserve">Nevada</t>
  </si>
  <si>
    <t xml:space="preserve">New Hampshire</t>
  </si>
  <si>
    <t xml:space="preserve">New Jersey</t>
  </si>
  <si>
    <t xml:space="preserve">New Mexico</t>
  </si>
  <si>
    <t xml:space="preserve">New York</t>
  </si>
  <si>
    <t xml:space="preserve">North Carolina</t>
  </si>
  <si>
    <t xml:space="preserve">North Dakota</t>
  </si>
  <si>
    <t xml:space="preserve">Ohio</t>
  </si>
  <si>
    <t xml:space="preserve">Oklahoma</t>
  </si>
  <si>
    <t xml:space="preserve">Oregon</t>
  </si>
  <si>
    <t xml:space="preserve">Pennsylvania</t>
  </si>
  <si>
    <t xml:space="preserve">Rhode Island</t>
  </si>
  <si>
    <t xml:space="preserve">South Carolina</t>
  </si>
  <si>
    <t xml:space="preserve">South Dakota</t>
  </si>
  <si>
    <t xml:space="preserve">Tennessee</t>
  </si>
  <si>
    <t xml:space="preserve">Texas</t>
  </si>
  <si>
    <t xml:space="preserve">Utah</t>
  </si>
  <si>
    <t xml:space="preserve">Vermont</t>
  </si>
  <si>
    <t xml:space="preserve">Virginia</t>
  </si>
  <si>
    <t xml:space="preserve">Washington</t>
  </si>
  <si>
    <t xml:space="preserve">West Virginia</t>
  </si>
  <si>
    <t xml:space="preserve">Wisconsin</t>
  </si>
  <si>
    <t xml:space="preserve">Wyoming</t>
  </si>
  <si>
    <t xml:space="preserve">United States</t>
  </si>
  <si>
    <t xml:space="preserve">Average Homeowners Insurance Premium (HO-3) by State — NAIC Actuals, Rebuilt 2026-08-01</t>
  </si>
  <si>
    <t xml:space="preserve">Source: NAIC via Insurance Information Institute. 2011–2020: iii.org/table-archive/21407 (cross-checked vs iii.org/table-archive/74514). 2010: table-archive/74514. 2021: current iii.org Facts+Statistics page (saved PDF 8/1/2026).</t>
  </si>
  <si>
    <t xml:space="preserve">Note: Average premium = premiums / house-years, HO-3 owner-occupied. Includes state funds, residual markets, some wind pools. CA data via CA DOI; TX data via TX DOI.</t>
  </si>
  <si>
    <t xml:space="preserve">U.S. Average</t>
  </si>
  <si>
    <t xml:space="preserve">pending</t>
  </si>
  <si>
    <t xml:space="preserve">III table-archive/74514 (ranked-by-state table); U.S. avg not shown in that table — pending</t>
  </si>
  <si>
    <t xml:space="preserve">III table-archive/21407; cross-checked vs 74514</t>
  </si>
  <si>
    <t xml:space="preserve">III current Facts+Statistics page (NAIC 2021), saved PDF 8/1/2026</t>
  </si>
  <si>
    <t xml:space="preserve">NAIC 2022 report (free PDF, released 5/21/2025), Table 4 HO-3 Total avg — keyed 8/1/2026</t>
  </si>
  <si>
    <t xml:space="preserve">Gaps: 2007–2009 state values and 2008–2010 U.S. averages not yet retrieved (only on web.archive.org — optional if chart rebased to 2011). 2023 actuals: NAIC 2023-data report expected ~mid/late 2026. 2023–2025: estimates layer pending (S&amp;P RateWatch / Triple-I / Matic).</t>
  </si>
  <si>
    <t xml:space="preserve">Homeowners Premium Index (2011 = 100) — formula-driven from NAIC Actuals sheet</t>
  </si>
  <si>
    <t xml:space="preserve">Rebased to 2011 because 2011 is the earliest year with a verified U.S. average. Replaces the old 2007=100 index built on unverified values.</t>
  </si>
  <si>
    <t xml:space="preserve">Estimated Premiums 2023-2025 — S&amp;P RateWatch effective rate changes applied to 2022 NAIC actuals</t>
  </si>
  <si>
    <t xml:space="preserve">Method: 2022 NAIC actual x (1 + 2023 rate change) x (1 + 2024 rate change). Blue cells = input factors (hardcoded from source). Caveat: effective rate changes approximate premium changes; actual average premium also moves with coverage amounts and inflation-guard endorsements, so these likely run slightly low. Clearly label as ESTIMATES on any chart (shaded region).</t>
  </si>
  <si>
    <t xml:space="preserve">Factor sources: S&amp;P Global Market Intelligence via insurance.com static table (rates as of 12/27/2024); cross-checked vs Insurance Journal 1/24/2025 (natl 12.7% 2023, 10.4% 2024; NE 22.7%; FL 1.0%). FL 2024 excludes Citizens rate actions.</t>
  </si>
  <si>
    <t xml:space="preserve">2022 NAIC actual</t>
  </si>
  <si>
    <t xml:space="preserve">2023 rate chg</t>
  </si>
  <si>
    <t xml:space="preserve">2024 rate chg</t>
  </si>
  <si>
    <t xml:space="preserve">2023 est.</t>
  </si>
  <si>
    <t xml:space="preserve">2024 est.</t>
  </si>
  <si>
    <t xml:space="preserve">2025 est. (natl only)</t>
  </si>
  <si>
    <t xml:space="preserve">pending S&amp;P 2025</t>
  </si>
  <si>
    <t xml:space="preserve">2025 national rate change assumption:</t>
  </si>
  <si>
    <t xml:space="preserve">Midpoint of free indicators: Matic +8.5% (Dec 2025), Rate Insurance +9.16% (2025), Insurify +12%. S&amp;P full-year 2025 state data not yet in the free layer — update when available.</t>
  </si>
  <si>
    <t xml:space="preserve">Supersedes the old workbook 2023/2024 estimate rows, which used an earlier LendingTree vintage of the S&amp;P data. Largest revision: Texas (old 2023 est. +6.8% vs S&amp;P actual +23.9%).</t>
  </si>
  <si>
    <t xml:space="preserve">Replacement schedule: 2023 estimates -&gt; NAIC actuals ~mid/late 2026; 2024 -&gt; ~2027; 2025 -&gt; ~2028.</t>
  </si>
  <si>
    <t xml:space="preserve">Lake Mead Elevation at Hoover Dam (Feet Above Sea Level) — verified vs USBR 8/1/2026</t>
  </si>
  <si>
    <t xml:space="preserve">Elevation source: USBR end-of-month table (usbr.gov/lc/region/g4000/hourly/mead-elv.html). The prior "% of capacity" column used a linear elevation fraction and OVERSTATED storage badly at low levels; storage % below is shown only where USBR-reported content is available. Full pool = 1,219.6 ft / 26.12 MAF; Tier 1 shortage trigger = 1,075 ft; dead pool = 895 ft.</t>
  </si>
  <si>
    <t xml:space="preserve">Dec. Elevation (ft)</t>
  </si>
  <si>
    <t xml:space="preserve">Annual Low (ft)</t>
  </si>
  <si>
    <t xml:space="preserve">Decline from 2000 (ft)</t>
  </si>
  <si>
    <t xml:space="preserve">USBR-reported storage</t>
  </si>
  <si>
    <t xml:space="preserve">~92% full (USBR)</t>
  </si>
  <si>
    <t xml:space="preserve">~27% at July record low (USBR)</t>
  </si>
  <si>
    <t xml:space="preserve">~32-34% (USBR RISE)</t>
  </si>
  <si>
    <t xml:space="preserve">2026 YTD (monthly)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</si>
  <si>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</si>
  <si>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</si>
  <si>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</si>
  <si>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</si>
  <si>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</si>
  <si>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</si>
  <si>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26, 2026 (weekly rpt)</t>
  </si>
  <si>
    <t xml:space="preserve">7.06 MAF = 27% full; 0.30 ft above all-time record (1,040.92, July 2022)</t>
  </si>
  <si>
    <t xml:space="preserve">Context: Mead+Powell combined storage lowest on record (July 2026). Post-2026 Final EIS released 7/31/2026; ROD expected late 2026. Aug 2026 24-Month Study sets the 2027 shortage tier.</t>
  </si>
  <si>
    <t xml:space="preserve">Data Sources — Climate Section (rebuilt 8/2/2026; all sources verified this rebuild)</t>
  </si>
  <si>
    <t xml:space="preserve">Dataset</t>
  </si>
  <si>
    <t xml:space="preserve">Link</t>
  </si>
  <si>
    <t xml:space="preserve">Notes</t>
  </si>
  <si>
    <t xml:space="preserve">Global temperature</t>
  </si>
  <si>
    <t xml:space="preserve">NASA GISS GISTEMP v4</t>
  </si>
  <si>
    <t xml:space="preserve">data.giss.nasa.gov/gistemp/tabledata_v4/GLB.Ts+dSST.csv</t>
  </si>
  <si>
    <t xml:space="preserve">Annual J-D anomaly vs 1951-1980; robots-blocked to automation, browser download</t>
  </si>
  <si>
    <t xml:space="preserve">CO2</t>
  </si>
  <si>
    <t xml:space="preserve">NOAA GML</t>
  </si>
  <si>
    <t xml:space="preserve">gml.noaa.gov/ccgg/trends/ (co2_annmean_mlo/gl, co2_mm_mlo)</t>
  </si>
  <si>
    <t xml:space="preserve">Mauna Loa + global annual means; monthly for seasonal peak</t>
  </si>
  <si>
    <t xml:space="preserve">Sea level</t>
  </si>
  <si>
    <t xml:space="preserve">NASA-SSH GMSL v1 (PO.DAAC)</t>
  </si>
  <si>
    <t xml:space="preserve">science.nasa.gov/earth/explore/earth-indicators/sea-leve/ (NASA slug typo is real)</t>
  </si>
  <si>
    <t xml:space="preserve">doi:10.5067/NSIND-GMSV1; cite NASA-SSH 2025</t>
  </si>
  <si>
    <t xml:space="preserve">Ice sheets</t>
  </si>
  <si>
    <t xml:space="preserve">NASA GRACE/GRACE-FO via vital signs</t>
  </si>
  <si>
    <t xml:space="preserve">climate.nasa.gov/vital-signs/ice-sheets/</t>
  </si>
  <si>
    <t xml:space="preserve">greenland/antarctica_mass_200204_202605.txt</t>
  </si>
  <si>
    <t xml:space="preserve">Arctic sea ice</t>
  </si>
  <si>
    <t xml:space="preserve">NSIDC Sea Ice Index v4</t>
  </si>
  <si>
    <t xml:space="preserve">noaadata.apps.nsidc.org/NOAA/G02135/north/monthly/data/</t>
  </si>
  <si>
    <t xml:space="preserve">Monthly extent CSVs, all 12 months</t>
  </si>
  <si>
    <t xml:space="preserve">Billion-dollar disasters 1980-2024</t>
  </si>
  <si>
    <t xml:space="preserve">NOAA NCEI (frozen archive)</t>
  </si>
  <si>
    <t xml:space="preserve">ncei.noaa.gov/access/billions/</t>
  </si>
  <si>
    <t xml:space="preserve">CPI-adjusted to 2024$; product retired, archive live</t>
  </si>
  <si>
    <t xml:space="preserve">Billion-dollar disasters 2025+</t>
  </si>
  <si>
    <t xml:space="preserve">Climate Central</t>
  </si>
  <si>
    <t xml:space="preserve">climatecentral.org/report/us-billion-dollar-weather-and-climate-disasters-2025</t>
  </si>
  <si>
    <t xml:space="preserve">Continuation of the NCEI methodology</t>
  </si>
  <si>
    <t xml:space="preserve">GDP (annual, nominal)</t>
  </si>
  <si>
    <t xml:space="preserve">BEA via FRED</t>
  </si>
  <si>
    <t xml:space="preserve">fred.stlouisfed.org/series/GDPA</t>
  </si>
  <si>
    <t xml:space="preserve">For cost-as-%-of-GDP normalization</t>
  </si>
  <si>
    <t xml:space="preserve">Wildfires</t>
  </si>
  <si>
    <t xml:space="preserve">nifc.gov/fire-information/statistics/wildfires</t>
  </si>
  <si>
    <t xml:space="preserve">Annual fires &amp; acres; 2025 annual report PDF</t>
  </si>
  <si>
    <t xml:space="preserve">Insurance premiums (actuals)</t>
  </si>
  <si>
    <t xml:space="preserve">NAIC annual homeowners report — FREE PDF since 2021 data</t>
  </si>
  <si>
    <t xml:space="preserve">content.naic.org (publication-hmr-zu-homeowners-report.pdf)</t>
  </si>
  <si>
    <t xml:space="preserve">~2.5-3 yr lag; 2023 data expected ~mid/late 2026</t>
  </si>
  <si>
    <t xml:space="preserve">Insurance premiums (history)</t>
  </si>
  <si>
    <t xml:space="preserve">NAIC via III table archives</t>
  </si>
  <si>
    <t xml:space="preserve">iii.org/table-archive/21407 and /74514</t>
  </si>
  <si>
    <t xml:space="preserve">2011-2020 all states; keyed &amp; cross-verified 8/1/2026</t>
  </si>
  <si>
    <t xml:space="preserve">Insurance rate changes (recent)</t>
  </si>
  <si>
    <t xml:space="preserve">S&amp;P Global MI via insurance.com / Insurance Journal</t>
  </si>
  <si>
    <t xml:space="preserve">insurance.com/home-and-renters-insurance/home-insurance-rate-increases</t>
  </si>
  <si>
    <t xml:space="preserve">2023-24 state factors; 2025 pending S&amp;P release</t>
  </si>
  <si>
    <t xml:space="preserve">Insurance climate detail</t>
  </si>
  <si>
    <t xml:space="preserve">Treasury FIO 2018-2022</t>
  </si>
  <si>
    <t xml:space="preserve">home.treasury.gov (Supporting_Underlying_Metrics xlsx)</t>
  </si>
  <si>
    <t xml:space="preserve">ZIP-level premiums, claims, NON-RENEWAL rates; one-time collection</t>
  </si>
  <si>
    <t xml:space="preserve">High-tide flooding</t>
  </si>
  <si>
    <t xml:space="preserve">NOAA CO-OPS Derived Product API + Annual Outlooks</t>
  </si>
  <si>
    <t xml:space="preserve">api.tidesandcurrents.noaa.gov/dpapi/prod/webapi/htf/</t>
  </si>
  <si>
    <t xml:space="preserve">Station-level annual flood days, 1920-present</t>
  </si>
  <si>
    <t xml:space="preserve">Lake Mead / Colorado River</t>
  </si>
  <si>
    <t xml:space="preserve">USBR</t>
  </si>
  <si>
    <t xml:space="preserve">usbr.gov/lc/region/g4000/ (mead-elv, weekly.pdf, 24mo.pdf)</t>
  </si>
  <si>
    <t xml:space="preserve">Elevations 1935-present; weekly storage; projections</t>
  </si>
  <si>
    <t xml:space="preserve">Post-2026 Colorado River rules</t>
  </si>
  <si>
    <t xml:space="preserve">usbr.gov/ColoradoRiverBasin/post2026/</t>
  </si>
  <si>
    <t xml:space="preserve">Final EIS 7/31/2026; ROD late 2026</t>
  </si>
  <si>
    <t xml:space="preserve">Phoenix groundwater</t>
  </si>
  <si>
    <t xml:space="preserve">ADWR</t>
  </si>
  <si>
    <t xml:space="preserve">azwater.gov/phoenix-ama-groundwater-supply-updates</t>
  </si>
  <si>
    <t xml:space="preserve">2026 model V3; 4.86 MAF unmet demand</t>
  </si>
  <si>
    <t xml:space="preserve">IPCC scenarios</t>
  </si>
  <si>
    <t xml:space="preserve">IPCC AR6 WGI Table SPM.1 (2021)</t>
  </si>
  <si>
    <t xml:space="preserve">ipcc.ch/assessment-report/ar6/</t>
  </si>
  <si>
    <t xml:space="preserve">Static until AR7</t>
  </si>
  <si>
    <t xml:space="preserve">IPCC AR6 Temperature Scenarios — WGI Table SPM.1 (2021); °C vs 1850–1900</t>
  </si>
  <si>
    <t xml:space="preserve">Projection data, not observations. Best estimate and very likely (5–95%) range for 2081–2100 by Shared Socioeconomic Pathway. Static until AR7.</t>
  </si>
  <si>
    <t xml:space="preserve">Scenario</t>
  </si>
  <si>
    <t xml:space="preserve">Description</t>
  </si>
  <si>
    <t xml:space="preserve">Near-term 2021-2040 (best)</t>
  </si>
  <si>
    <t xml:space="preserve">Mid-term 2041-2060 (best)</t>
  </si>
  <si>
    <t xml:space="preserve">2081-2100 best</t>
  </si>
  <si>
    <t xml:space="preserve">2081-2100 low</t>
  </si>
  <si>
    <t xml:space="preserve">2081-2100 high</t>
  </si>
  <si>
    <t xml:space="preserve">SSP1-1.9</t>
  </si>
  <si>
    <t xml:space="preserve">Very low emissions; net zero ~2050</t>
  </si>
  <si>
    <t xml:space="preserve">SSP1-2.6</t>
  </si>
  <si>
    <t xml:space="preserve">Low emissions</t>
  </si>
  <si>
    <t xml:space="preserve">SSP2-4.5</t>
  </si>
  <si>
    <t xml:space="preserve">Intermediate (current-policy-like)</t>
  </si>
  <si>
    <t xml:space="preserve">SSP3-7.0</t>
  </si>
  <si>
    <t xml:space="preserve">High emissions</t>
  </si>
  <si>
    <t xml:space="preserve">SSP5-8.5</t>
  </si>
  <si>
    <t xml:space="preserve">Very high emissions</t>
  </si>
  <si>
    <t xml:space="preserve">Observed anchor: 2024 = ~1.55°C vs 1850–1900 (warmest year). Source: IPCC AR6 WGI SPM Table SPM.1; ipcc.ch/assessment-report/ar6/.</t>
  </si>
  <si>
    <t xml:space="preserve">California April 1 Statewide Snowpack (% of average) — selected years</t>
  </si>
  <si>
    <t xml:space="preserve">Sources: DWR April snow-survey news releases (2015: 0.5%/snowless Phillips; 2021: 59%; 2026: 18%, second-lowest, snowless Phillips); DWR data via CalMatters 4/1/2025 (2022: 38%; 2023: 237%; 2024: 110%; 2025: 96%). Sierra snowpack supplies ~30% of California water. 2016–2020: pull from CDEC (cdec.water.ca.gov) to complete the series.</t>
  </si>
  <si>
    <t xml:space="preserve">% of April 1 average</t>
  </si>
  <si>
    <t xml:space="preserve">Record low; no snow at Phillips Station; lowest in 500 yrs (paleo)</t>
  </si>
  <si>
    <t xml:space="preserve">Near-record; refilled reservoirs</t>
  </si>
  <si>
    <t xml:space="preserve">Second-lowest; snowless Phillips Apr 1; peak came Feb 24 after record March heat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</si>
</sst>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"/>
    <numFmt numFmtId="166" formatCode="0.00"/>
    <numFmt numFmtId="167" formatCode="#,##0.0"/>
    <numFmt numFmtId="168" formatCode="#,##0"/>
    <numFmt numFmtId="169" formatCode="0.00%"/>
    <numFmt numFmtId="170" formatCode="\$#,##0"/>
    <numFmt numFmtId="171" formatCode="0.0%"/>
    <numFmt numFmtId="172" formatCode="0.0"/>
    <numFmt numFmtId="173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color rgb="FF5A5A5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DEEBF7"/>
        <bgColor rgb="FFDDDDDD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0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1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0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1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2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1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3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6F47"/>
      <rgbColor rgb="FF800080"/>
      <rgbColor rgb="FF0B8A5D"/>
      <rgbColor rgb="FFC9C9C9"/>
      <rgbColor rgb="FF808080"/>
      <rgbColor rgb="FF9999FF"/>
      <rgbColor rgb="FFA31F34"/>
      <rgbColor rgb="FFFFF2CC"/>
      <rgbColor rgb="FFDEEBF7"/>
      <rgbColor rgb="FF660066"/>
      <rgbColor rgb="FFC46A9A"/>
      <rgbColor rgb="FF1F6FB4"/>
      <rgbColor rgb="FFD9D9D9"/>
      <rgbColor rgb="FF000080"/>
      <rgbColor rgb="FFFF00FF"/>
      <rgbColor rgb="FFFFFF00"/>
      <rgbColor rgb="FF00FFFF"/>
      <rgbColor rgb="FF800080"/>
      <rgbColor rgb="FF800000"/>
      <rgbColor rgb="FF17879B"/>
      <rgbColor rgb="FF0000FF"/>
      <rgbColor rgb="FF00CCFF"/>
      <rgbColor rgb="FFCCFFFF"/>
      <rgbColor rgb="FFDDDDDD"/>
      <rgbColor rgb="FFFFFF99"/>
      <rgbColor rgb="FF99CCFF"/>
      <rgbColor rgb="FFE8B4BB"/>
      <rgbColor rgb="FFCC99FF"/>
      <rgbColor rgb="FFFFCC99"/>
      <rgbColor rgb="FF3366FF"/>
      <rgbColor rgb="FF33CCCC"/>
      <rgbColor rgb="FF99CC00"/>
      <rgbColor rgb="FFDCB43C"/>
      <rgbColor rgb="FFFF9900"/>
      <rgbColor rgb="FFE87722"/>
      <rgbColor rgb="FF7B4EA3"/>
      <rgbColor rgb="FFB3B3B3"/>
      <rgbColor rgb="FF003366"/>
      <rgbColor rgb="FF2C8C4A"/>
      <rgbColor rgb="FF003300"/>
      <rgbColor rgb="FF333300"/>
      <rgbColor rgb="FF993300"/>
      <rgbColor rgb="FF993366"/>
      <rgbColor rgb="FF333399"/>
      <rgbColor rgb="FF5A5A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Global Temperature Anomaly (°C vs 1951–1980)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'Global Temperature'!B4</c:f>
              <c:strCache>
                <c:ptCount val="1"/>
                <c:pt idx="0">
                  <c:v>GISTEMP J-D Anomaly (°C)</c:v>
                </c:pt>
              </c:strCache>
            </c:strRef>
          </c:tx>
          <c:spPr>
            <a:solidFill>
              <a:srgbClr val="a31f34"/>
            </a:solidFill>
            <a:ln w="2016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'Global Temperature'!$A$5:$A$29</c:f>
              <c:strCache>
                <c:ptCount val="25"/>
                <c:pt idx="0">
                  <c:v>1880</c:v>
                </c:pt>
                <c:pt idx="1">
                  <c:v>1890</c:v>
                </c:pt>
                <c:pt idx="2">
                  <c:v>1900</c:v>
                </c:pt>
                <c:pt idx="3">
                  <c:v>1910</c:v>
                </c:pt>
                <c:pt idx="4">
                  <c:v>1920</c:v>
                </c:pt>
                <c:pt idx="5">
                  <c:v>1930</c:v>
                </c:pt>
                <c:pt idx="6">
                  <c:v>1940</c:v>
                </c:pt>
                <c:pt idx="7">
                  <c:v>1950</c:v>
                </c:pt>
                <c:pt idx="8">
                  <c:v>1960</c:v>
                </c:pt>
                <c:pt idx="9">
                  <c:v>1970</c:v>
                </c:pt>
                <c:pt idx="10">
                  <c:v>1980</c:v>
                </c:pt>
                <c:pt idx="11">
                  <c:v>1990</c:v>
                </c:pt>
                <c:pt idx="12">
                  <c:v>2000</c:v>
                </c:pt>
                <c:pt idx="13">
                  <c:v>2010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cat>
          <c:val>
            <c:numRef>
              <c:f>'Global Temperature'!$B$5:$B$29</c:f>
              <c:numCache>
                <c:formatCode>0.00</c:formatCode>
                <c:ptCount val="25"/>
                <c:pt idx="0">
                  <c:v>-0.18</c:v>
                </c:pt>
                <c:pt idx="1">
                  <c:v>-0.36</c:v>
                </c:pt>
                <c:pt idx="2">
                  <c:v>-0.09</c:v>
                </c:pt>
                <c:pt idx="3">
                  <c:v>-0.44</c:v>
                </c:pt>
                <c:pt idx="4">
                  <c:v>-0.28</c:v>
                </c:pt>
                <c:pt idx="5">
                  <c:v>-0.16</c:v>
                </c:pt>
                <c:pt idx="6">
                  <c:v>0.12</c:v>
                </c:pt>
                <c:pt idx="7">
                  <c:v>-0.17</c:v>
                </c:pt>
                <c:pt idx="8">
                  <c:v>-0.02</c:v>
                </c:pt>
                <c:pt idx="9">
                  <c:v>0.03</c:v>
                </c:pt>
                <c:pt idx="10">
                  <c:v>0.25</c:v>
                </c:pt>
                <c:pt idx="11">
                  <c:v>0.45</c:v>
                </c:pt>
                <c:pt idx="12">
                  <c:v>0.39</c:v>
                </c:pt>
                <c:pt idx="13">
                  <c:v>0.72</c:v>
                </c:pt>
                <c:pt idx="14">
                  <c:v>0.75</c:v>
                </c:pt>
                <c:pt idx="15">
                  <c:v>0.9</c:v>
                </c:pt>
                <c:pt idx="16">
                  <c:v>1.01</c:v>
                </c:pt>
                <c:pt idx="17">
                  <c:v>0.91</c:v>
                </c:pt>
                <c:pt idx="18">
                  <c:v>0.85</c:v>
                </c:pt>
                <c:pt idx="19">
                  <c:v>0.98</c:v>
                </c:pt>
                <c:pt idx="20">
                  <c:v>1.01</c:v>
                </c:pt>
                <c:pt idx="21">
                  <c:v>0.85</c:v>
                </c:pt>
                <c:pt idx="22">
                  <c:v>0.89</c:v>
                </c:pt>
                <c:pt idx="23">
                  <c:v>1.17</c:v>
                </c:pt>
                <c:pt idx="24">
                  <c:v>1.28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9719050"/>
        <c:axId val="31312566"/>
      </c:lineChart>
      <c:catAx>
        <c:axId val="2971905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312566"/>
        <c:crosses val="autoZero"/>
        <c:auto val="1"/>
        <c:lblAlgn val="ctr"/>
        <c:lblOffset val="100"/>
        <c:noMultiLvlLbl val="0"/>
      </c:catAx>
      <c:valAx>
        <c:axId val="3131256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71905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Atmospheric CO2 (ppm, Mauna Loa annual avg)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'Atmospheric CO2'!B4</c:f>
              <c:strCache>
                <c:ptCount val="1"/>
                <c:pt idx="0">
                  <c:v>Mauna Loa Annual Avg</c:v>
                </c:pt>
              </c:strCache>
            </c:strRef>
          </c:tx>
          <c:spPr>
            <a:solidFill>
              <a:srgbClr val="1f6fb4"/>
            </a:solidFill>
            <a:ln w="20160">
              <a:solidFill>
                <a:srgbClr val="1f6fb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'Atmospheric CO2'!$A$5:$A$29</c:f>
              <c:strCache>
                <c:ptCount val="25"/>
                <c:pt idx="0">
                  <c:v>1750</c:v>
                </c:pt>
                <c:pt idx="1">
                  <c:v>1850</c:v>
                </c:pt>
                <c:pt idx="2">
                  <c:v>1900</c:v>
                </c:pt>
                <c:pt idx="3">
                  <c:v>1959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1990</c:v>
                </c:pt>
                <c:pt idx="8">
                  <c:v>2000</c:v>
                </c:pt>
                <c:pt idx="9">
                  <c:v>2010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/>
                </c:pt>
                <c:pt idx="22">
                  <c:v>Seasonal peaks (May, Mauna Loa):</c:v>
                </c:pt>
                <c:pt idx="23">
                  <c:v>2024</c:v>
                </c:pt>
                <c:pt idx="24">
                  <c:v>2025</c:v>
                </c:pt>
              </c:strCache>
            </c:strRef>
          </c:cat>
          <c:val>
            <c:numRef>
              <c:f>'Atmospheric CO2'!$B$5:$B$29</c:f>
              <c:numCache>
                <c:formatCode>General</c:formatCode>
                <c:ptCount val="25"/>
                <c:pt idx="0">
                  <c:v>280</c:v>
                </c:pt>
                <c:pt idx="1">
                  <c:v>285</c:v>
                </c:pt>
                <c:pt idx="2">
                  <c:v>296</c:v>
                </c:pt>
                <c:pt idx="3">
                  <c:v>315.98</c:v>
                </c:pt>
                <c:pt idx="4">
                  <c:v>316.91</c:v>
                </c:pt>
                <c:pt idx="5">
                  <c:v>325.68</c:v>
                </c:pt>
                <c:pt idx="6">
                  <c:v>338.76</c:v>
                </c:pt>
                <c:pt idx="7">
                  <c:v>354.45</c:v>
                </c:pt>
                <c:pt idx="8">
                  <c:v>369.71</c:v>
                </c:pt>
                <c:pt idx="9">
                  <c:v>390.1</c:v>
                </c:pt>
                <c:pt idx="10">
                  <c:v>401.01</c:v>
                </c:pt>
                <c:pt idx="11">
                  <c:v>404.41</c:v>
                </c:pt>
                <c:pt idx="12">
                  <c:v>406.76</c:v>
                </c:pt>
                <c:pt idx="13">
                  <c:v>408.72</c:v>
                </c:pt>
                <c:pt idx="14">
                  <c:v>411.65</c:v>
                </c:pt>
                <c:pt idx="15">
                  <c:v>414.21</c:v>
                </c:pt>
                <c:pt idx="16">
                  <c:v>416.41</c:v>
                </c:pt>
                <c:pt idx="17">
                  <c:v>418.53</c:v>
                </c:pt>
                <c:pt idx="18">
                  <c:v>421.08</c:v>
                </c:pt>
                <c:pt idx="19">
                  <c:v>424.61</c:v>
                </c:pt>
                <c:pt idx="20">
                  <c:v>427.35</c:v>
                </c:pt>
                <c:pt idx="23">
                  <c:v>426.9</c:v>
                </c:pt>
                <c:pt idx="24">
                  <c:v>430.51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986809"/>
        <c:axId val="84052126"/>
      </c:lineChart>
      <c:catAx>
        <c:axId val="19868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052126"/>
        <c:crosses val="autoZero"/>
        <c:auto val="1"/>
        <c:lblAlgn val="ctr"/>
        <c:lblOffset val="100"/>
        <c:noMultiLvlLbl val="0"/>
      </c:catAx>
      <c:valAx>
        <c:axId val="8405212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868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Ice Sheet Mass Change (Gt vs 2002, year-end)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'Ice &amp; Glaciers'!G3</c:f>
              <c:strCache>
                <c:ptCount val="1"/>
                <c:pt idx="0">
                  <c:v>Greenland</c:v>
                </c:pt>
              </c:strCache>
            </c:strRef>
          </c:tx>
          <c:spPr>
            <a:solidFill>
              <a:srgbClr val="1f6fb4"/>
            </a:solidFill>
            <a:ln w="20160">
              <a:solidFill>
                <a:srgbClr val="1f6fb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'Ice &amp; Glaciers'!$F$4:$F$28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strCache>
            </c:strRef>
          </c:cat>
          <c:val>
            <c:numRef>
              <c:f>'Ice &amp; Glaciers'!$G$4:$G$28</c:f>
              <c:numCache>
                <c:formatCode>General</c:formatCode>
                <c:ptCount val="25"/>
                <c:pt idx="0">
                  <c:v>-182</c:v>
                </c:pt>
                <c:pt idx="1">
                  <c:v>-345</c:v>
                </c:pt>
                <c:pt idx="2">
                  <c:v>-543</c:v>
                </c:pt>
                <c:pt idx="3">
                  <c:v>-812</c:v>
                </c:pt>
                <c:pt idx="4">
                  <c:v>-1089</c:v>
                </c:pt>
                <c:pt idx="5">
                  <c:v>-1346</c:v>
                </c:pt>
                <c:pt idx="6">
                  <c:v>-1528</c:v>
                </c:pt>
                <c:pt idx="7">
                  <c:v>-1823</c:v>
                </c:pt>
                <c:pt idx="8">
                  <c:v>-2323</c:v>
                </c:pt>
                <c:pt idx="9">
                  <c:v>-2763</c:v>
                </c:pt>
                <c:pt idx="10">
                  <c:v>-3228</c:v>
                </c:pt>
                <c:pt idx="11">
                  <c:v>-3326</c:v>
                </c:pt>
                <c:pt idx="12">
                  <c:v>-3580</c:v>
                </c:pt>
                <c:pt idx="13">
                  <c:v>-3745</c:v>
                </c:pt>
                <c:pt idx="14">
                  <c:v>-4040</c:v>
                </c:pt>
                <c:pt idx="15">
                  <c:v>-3969</c:v>
                </c:pt>
                <c:pt idx="16">
                  <c:v>-4165</c:v>
                </c:pt>
                <c:pt idx="17">
                  <c:v>-4706</c:v>
                </c:pt>
                <c:pt idx="18">
                  <c:v>-4925</c:v>
                </c:pt>
                <c:pt idx="19">
                  <c:v>-5132</c:v>
                </c:pt>
                <c:pt idx="20">
                  <c:v>-5177</c:v>
                </c:pt>
                <c:pt idx="21">
                  <c:v>-5492</c:v>
                </c:pt>
                <c:pt idx="22">
                  <c:v>-5603</c:v>
                </c:pt>
                <c:pt idx="23">
                  <c:v>-5717</c:v>
                </c:pt>
                <c:pt idx="24">
                  <c:v>-5638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'Ice &amp; Glaciers'!H3</c:f>
              <c:strCache>
                <c:ptCount val="1"/>
                <c:pt idx="0">
                  <c:v>Antarctica</c:v>
                </c:pt>
              </c:strCache>
            </c:strRef>
          </c:tx>
          <c:spPr>
            <a:solidFill>
              <a:srgbClr val="0b8a5d"/>
            </a:solidFill>
            <a:ln w="20160">
              <a:solidFill>
                <a:srgbClr val="0b8a5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'Ice &amp; Glaciers'!$F$4:$F$28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strCache>
            </c:strRef>
          </c:cat>
          <c:val>
            <c:numRef>
              <c:f>'Ice &amp; Glaciers'!$H$4:$H$28</c:f>
              <c:numCache>
                <c:formatCode>General</c:formatCode>
                <c:ptCount val="25"/>
                <c:pt idx="0">
                  <c:v>-3</c:v>
                </c:pt>
                <c:pt idx="1">
                  <c:v>-242</c:v>
                </c:pt>
                <c:pt idx="2">
                  <c:v>-284</c:v>
                </c:pt>
                <c:pt idx="3">
                  <c:v>-126</c:v>
                </c:pt>
                <c:pt idx="4">
                  <c:v>-208</c:v>
                </c:pt>
                <c:pt idx="5">
                  <c:v>-477</c:v>
                </c:pt>
                <c:pt idx="6">
                  <c:v>-601</c:v>
                </c:pt>
                <c:pt idx="7">
                  <c:v>-587</c:v>
                </c:pt>
                <c:pt idx="8">
                  <c:v>-871</c:v>
                </c:pt>
                <c:pt idx="9">
                  <c:v>-848</c:v>
                </c:pt>
                <c:pt idx="10">
                  <c:v>-1088</c:v>
                </c:pt>
                <c:pt idx="11">
                  <c:v>-1381</c:v>
                </c:pt>
                <c:pt idx="12">
                  <c:v>-1479</c:v>
                </c:pt>
                <c:pt idx="13">
                  <c:v>-1830</c:v>
                </c:pt>
                <c:pt idx="14">
                  <c:v>-1605</c:v>
                </c:pt>
                <c:pt idx="15">
                  <c:v>-1777</c:v>
                </c:pt>
                <c:pt idx="16">
                  <c:v>-2226</c:v>
                </c:pt>
                <c:pt idx="17">
                  <c:v>-2378</c:v>
                </c:pt>
                <c:pt idx="18">
                  <c:v>-2518</c:v>
                </c:pt>
                <c:pt idx="19">
                  <c:v>-2554</c:v>
                </c:pt>
                <c:pt idx="20">
                  <c:v>-2261</c:v>
                </c:pt>
                <c:pt idx="21">
                  <c:v>-2454</c:v>
                </c:pt>
                <c:pt idx="22">
                  <c:v>-2687</c:v>
                </c:pt>
                <c:pt idx="23">
                  <c:v>-2621</c:v>
                </c:pt>
                <c:pt idx="24">
                  <c:v>-2609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6810060"/>
        <c:axId val="46116526"/>
      </c:lineChart>
      <c:catAx>
        <c:axId val="868100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116526"/>
        <c:crosses val="autoZero"/>
        <c:auto val="1"/>
        <c:lblAlgn val="ctr"/>
        <c:lblOffset val="100"/>
        <c:noMultiLvlLbl val="0"/>
      </c:catAx>
      <c:valAx>
        <c:axId val="4611652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8100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Billion-Dollar Disasters: Cost ($B) and % of GDP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'US Extreme Weather'!C4</c:f>
              <c:strCache>
                <c:ptCount val="1"/>
                <c:pt idx="0">
                  <c:v>Cost ($B)</c:v>
                </c:pt>
              </c:strCache>
            </c:strRef>
          </c:tx>
          <c:spPr>
            <a:solidFill>
              <a:srgbClr val="c9c9c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Extreme Weather'!$A$5:$A$50</c:f>
              <c:strCach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strCache>
            </c:strRef>
          </c:cat>
          <c:val>
            <c:numRef>
              <c:f>'US Extreme Weather'!$C$5:$C$50</c:f>
              <c:numCache>
                <c:formatCode>#,##0.0</c:formatCode>
                <c:ptCount val="46"/>
                <c:pt idx="0">
                  <c:v>45.7</c:v>
                </c:pt>
                <c:pt idx="1">
                  <c:v>3.5</c:v>
                </c:pt>
                <c:pt idx="2">
                  <c:v>5.4</c:v>
                </c:pt>
                <c:pt idx="3">
                  <c:v>36.6</c:v>
                </c:pt>
                <c:pt idx="4">
                  <c:v>3.3</c:v>
                </c:pt>
                <c:pt idx="5">
                  <c:v>22.6</c:v>
                </c:pt>
                <c:pt idx="6">
                  <c:v>7.8</c:v>
                </c:pt>
                <c:pt idx="7">
                  <c:v>0</c:v>
                </c:pt>
                <c:pt idx="8">
                  <c:v>54.6</c:v>
                </c:pt>
                <c:pt idx="9">
                  <c:v>40.3</c:v>
                </c:pt>
                <c:pt idx="10">
                  <c:v>14.6</c:v>
                </c:pt>
                <c:pt idx="11">
                  <c:v>19.6</c:v>
                </c:pt>
                <c:pt idx="12">
                  <c:v>80.1</c:v>
                </c:pt>
                <c:pt idx="13">
                  <c:v>65.7</c:v>
                </c:pt>
                <c:pt idx="14">
                  <c:v>16.4</c:v>
                </c:pt>
                <c:pt idx="15">
                  <c:v>35.6</c:v>
                </c:pt>
                <c:pt idx="16">
                  <c:v>23.3</c:v>
                </c:pt>
                <c:pt idx="17">
                  <c:v>15.2</c:v>
                </c:pt>
                <c:pt idx="18">
                  <c:v>40.3</c:v>
                </c:pt>
                <c:pt idx="19">
                  <c:v>24.5</c:v>
                </c:pt>
                <c:pt idx="20">
                  <c:v>15.5</c:v>
                </c:pt>
                <c:pt idx="21">
                  <c:v>21.8</c:v>
                </c:pt>
                <c:pt idx="22">
                  <c:v>27.2</c:v>
                </c:pt>
                <c:pt idx="23">
                  <c:v>38.4</c:v>
                </c:pt>
                <c:pt idx="24">
                  <c:v>92.3</c:v>
                </c:pt>
                <c:pt idx="25">
                  <c:v>268.5</c:v>
                </c:pt>
                <c:pt idx="26">
                  <c:v>25.2</c:v>
                </c:pt>
                <c:pt idx="27">
                  <c:v>18.8</c:v>
                </c:pt>
                <c:pt idx="28">
                  <c:v>94.1</c:v>
                </c:pt>
                <c:pt idx="29">
                  <c:v>19.8</c:v>
                </c:pt>
                <c:pt idx="30">
                  <c:v>20.2</c:v>
                </c:pt>
                <c:pt idx="31">
                  <c:v>98.1</c:v>
                </c:pt>
                <c:pt idx="32">
                  <c:v>158.9</c:v>
                </c:pt>
                <c:pt idx="33">
                  <c:v>32.3</c:v>
                </c:pt>
                <c:pt idx="34">
                  <c:v>25.4</c:v>
                </c:pt>
                <c:pt idx="35">
                  <c:v>31</c:v>
                </c:pt>
                <c:pt idx="36">
                  <c:v>61.3</c:v>
                </c:pt>
                <c:pt idx="37">
                  <c:v>395.9</c:v>
                </c:pt>
                <c:pt idx="38">
                  <c:v>116.1</c:v>
                </c:pt>
                <c:pt idx="39">
                  <c:v>55.5</c:v>
                </c:pt>
                <c:pt idx="40">
                  <c:v>120.6</c:v>
                </c:pt>
                <c:pt idx="41">
                  <c:v>164.5</c:v>
                </c:pt>
                <c:pt idx="42">
                  <c:v>183.6</c:v>
                </c:pt>
                <c:pt idx="43">
                  <c:v>95.3</c:v>
                </c:pt>
                <c:pt idx="44">
                  <c:v>182.7</c:v>
                </c:pt>
                <c:pt idx="45">
                  <c:v>115</c:v>
                </c:pt>
              </c:numCache>
            </c:numRef>
          </c:val>
        </c:ser>
        <c:gapWidth val="150"/>
        <c:overlap val="0"/>
        <c:axId val="84414008"/>
        <c:axId val="12845863"/>
      </c:barChart>
      <c:lineChart>
        <c:grouping val="standard"/>
        <c:varyColors val="0"/>
        <c:ser>
          <c:idx val="1"/>
          <c:order val="1"/>
          <c:tx>
            <c:strRef>
              <c:f>'US Extreme Weather'!E4</c:f>
              <c:strCache>
                <c:ptCount val="1"/>
                <c:pt idx="0">
                  <c:v>Cost as % of GDP</c:v>
                </c:pt>
              </c:strCache>
            </c:strRef>
          </c:tx>
          <c:spPr>
            <a:solidFill>
              <a:srgbClr val="a31f34"/>
            </a:solidFill>
            <a:ln w="2196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Extreme Weather'!$A$5:$A$50</c:f>
              <c:strCach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strCache>
            </c:strRef>
          </c:cat>
          <c:val>
            <c:numRef>
              <c:f>'US Extreme Weather'!$E$5:$E$50</c:f>
              <c:numCache>
                <c:formatCode>0.00%</c:formatCode>
                <c:ptCount val="46"/>
                <c:pt idx="0">
                  <c:v>0.0159957997899895</c:v>
                </c:pt>
                <c:pt idx="1">
                  <c:v>0.00109136264421578</c:v>
                </c:pt>
                <c:pt idx="2">
                  <c:v>0.00161483253588517</c:v>
                </c:pt>
                <c:pt idx="3">
                  <c:v>0.0100715465052284</c:v>
                </c:pt>
                <c:pt idx="4">
                  <c:v>0.000817236255572065</c:v>
                </c:pt>
                <c:pt idx="5">
                  <c:v>0.00520857340401014</c:v>
                </c:pt>
                <c:pt idx="6">
                  <c:v>0.00170305676855895</c:v>
                </c:pt>
                <c:pt idx="7">
                  <c:v>0</c:v>
                </c:pt>
                <c:pt idx="8">
                  <c:v>0.010427807486631</c:v>
                </c:pt>
                <c:pt idx="9">
                  <c:v>0.00714285714285714</c:v>
                </c:pt>
                <c:pt idx="10">
                  <c:v>0.00244843199731679</c:v>
                </c:pt>
                <c:pt idx="11">
                  <c:v>0.00318285157518675</c:v>
                </c:pt>
                <c:pt idx="12">
                  <c:v>0.0122852760736196</c:v>
                </c:pt>
                <c:pt idx="13">
                  <c:v>0.00957865578072605</c:v>
                </c:pt>
                <c:pt idx="14">
                  <c:v>0.00225058323041032</c:v>
                </c:pt>
                <c:pt idx="15">
                  <c:v>0.00465968586387435</c:v>
                </c:pt>
                <c:pt idx="16">
                  <c:v>0.00288616375572897</c:v>
                </c:pt>
                <c:pt idx="17">
                  <c:v>0.0017719748193052</c:v>
                </c:pt>
                <c:pt idx="18">
                  <c:v>0.00444665121924308</c:v>
                </c:pt>
                <c:pt idx="19">
                  <c:v>0.00254386875713841</c:v>
                </c:pt>
                <c:pt idx="20">
                  <c:v>0.0015120476051117</c:v>
                </c:pt>
                <c:pt idx="21">
                  <c:v>0.00206010206010206</c:v>
                </c:pt>
                <c:pt idx="22">
                  <c:v>0.00248879128923049</c:v>
                </c:pt>
                <c:pt idx="23">
                  <c:v>0.00335195530726257</c:v>
                </c:pt>
                <c:pt idx="24">
                  <c:v>0.00755504624703282</c:v>
                </c:pt>
                <c:pt idx="25">
                  <c:v>0.0205920699440141</c:v>
                </c:pt>
                <c:pt idx="26">
                  <c:v>0.00182397220613781</c:v>
                </c:pt>
                <c:pt idx="27">
                  <c:v>0.00129888075169269</c:v>
                </c:pt>
                <c:pt idx="28">
                  <c:v>0.00637102234258632</c:v>
                </c:pt>
                <c:pt idx="29">
                  <c:v>0.00136759220886863</c:v>
                </c:pt>
                <c:pt idx="30">
                  <c:v>0.00134228187919463</c:v>
                </c:pt>
                <c:pt idx="31">
                  <c:v>0.00628846153846154</c:v>
                </c:pt>
                <c:pt idx="32">
                  <c:v>0.00977605512489234</c:v>
                </c:pt>
                <c:pt idx="33">
                  <c:v>0.00191339375629406</c:v>
                </c:pt>
                <c:pt idx="34">
                  <c:v>0.00144252612448887</c:v>
                </c:pt>
                <c:pt idx="35">
                  <c:v>0.00169445203607543</c:v>
                </c:pt>
                <c:pt idx="36">
                  <c:v>0.00325977133741026</c:v>
                </c:pt>
                <c:pt idx="37">
                  <c:v>0.0201866204364675</c:v>
                </c:pt>
                <c:pt idx="38">
                  <c:v>0.0056203708186087</c:v>
                </c:pt>
                <c:pt idx="39">
                  <c:v>0.00257660167130919</c:v>
                </c:pt>
                <c:pt idx="40">
                  <c:v>0.00564210526315789</c:v>
                </c:pt>
                <c:pt idx="41">
                  <c:v>0.00693332209390542</c:v>
                </c:pt>
                <c:pt idx="42">
                  <c:v>0.00704663212435233</c:v>
                </c:pt>
                <c:pt idx="43">
                  <c:v>0.00342657845534302</c:v>
                </c:pt>
                <c:pt idx="44">
                  <c:v>0.00623592054065124</c:v>
                </c:pt>
                <c:pt idx="45">
                  <c:v>0.00373837851895195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5993125"/>
        <c:axId val="42643750"/>
      </c:lineChart>
      <c:catAx>
        <c:axId val="844140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845863"/>
        <c:crosses val="autoZero"/>
        <c:auto val="1"/>
        <c:lblAlgn val="ctr"/>
        <c:lblOffset val="100"/>
        <c:noMultiLvlLbl val="0"/>
      </c:catAx>
      <c:valAx>
        <c:axId val="1284586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Cost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414008"/>
        <c:crosses val="autoZero"/>
        <c:crossBetween val="between"/>
      </c:valAx>
      <c:catAx>
        <c:axId val="45993125"/>
        <c:scaling>
          <c:orientation val="minMax"/>
        </c:scaling>
        <c:delete val="0"/>
        <c:axPos val="t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643750"/>
        <c:crosses val="autoZero"/>
        <c:auto val="1"/>
        <c:lblAlgn val="ctr"/>
        <c:lblOffset val="100"/>
        <c:noMultiLvlLbl val="0"/>
      </c:catAx>
      <c:valAx>
        <c:axId val="42643750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% of GDP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993125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Minor High-Tide Flood Days by Station (NOAA)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'High-Tide Flooding Stations'!A5</c:f>
              <c:strCache>
                <c:ptCount val="1"/>
                <c:pt idx="0">
                  <c:v>Charleston, SC (8665530)</c:v>
                </c:pt>
              </c:strCache>
            </c:strRef>
          </c:tx>
          <c:spPr>
            <a:solidFill>
              <a:srgbClr val="a31f34"/>
            </a:solidFill>
            <a:ln w="1800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Stations'!$B$5:$P$5</c:f>
              <c:numCache>
                <c:formatCode>General</c:formatCode>
                <c:ptCount val="1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6</c:v>
                </c:pt>
                <c:pt idx="6">
                  <c:v>3</c:v>
                </c:pt>
                <c:pt idx="7">
                  <c:v>5</c:v>
                </c:pt>
                <c:pt idx="8">
                  <c:v>14</c:v>
                </c:pt>
                <c:pt idx="9">
                  <c:v>14</c:v>
                </c:pt>
                <c:pt idx="10">
                  <c:v>6</c:v>
                </c:pt>
                <c:pt idx="11">
                  <c:v>12</c:v>
                </c:pt>
                <c:pt idx="12">
                  <c:v>19</c:v>
                </c:pt>
                <c:pt idx="13">
                  <c:v>7</c:v>
                </c:pt>
                <c:pt idx="14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'High-Tide Flooding Stations'!A6</c:f>
              <c:strCache>
                <c:ptCount val="1"/>
                <c:pt idx="0">
                  <c:v>The Battery, NYC (8518750)</c:v>
                </c:pt>
              </c:strCache>
            </c:strRef>
          </c:tx>
          <c:spPr>
            <a:solidFill>
              <a:srgbClr val="e87722"/>
            </a:solidFill>
            <a:ln w="18000">
              <a:solidFill>
                <a:srgbClr val="e8772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Stations'!$B$6:$P$6</c:f>
              <c:numCache>
                <c:formatCode>General</c:formatCode>
                <c:ptCount val="15"/>
                <c:pt idx="0">
                  <c:v>2</c:v>
                </c:pt>
                <c:pt idx="1">
                  <c:v>7</c:v>
                </c:pt>
                <c:pt idx="2">
                  <c:v>9</c:v>
                </c:pt>
                <c:pt idx="3">
                  <c:v>7</c:v>
                </c:pt>
                <c:pt idx="4">
                  <c:v>4</c:v>
                </c:pt>
                <c:pt idx="5">
                  <c:v>10</c:v>
                </c:pt>
                <c:pt idx="6">
                  <c:v>14</c:v>
                </c:pt>
                <c:pt idx="7">
                  <c:v>16</c:v>
                </c:pt>
                <c:pt idx="8">
                  <c:v>9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12</c:v>
                </c:pt>
                <c:pt idx="13">
                  <c:v>26</c:v>
                </c:pt>
                <c:pt idx="14">
                  <c:v>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'High-Tide Flooding Stations'!A7</c:f>
              <c:strCache>
                <c:ptCount val="1"/>
                <c:pt idx="0">
                  <c:v>Atlantic City, NJ (8534720)</c:v>
                </c:pt>
              </c:strCache>
            </c:strRef>
          </c:tx>
          <c:spPr>
            <a:solidFill>
              <a:srgbClr val="1f6fb4"/>
            </a:solidFill>
            <a:ln w="18000">
              <a:solidFill>
                <a:srgbClr val="1f6fb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Stations'!$B$7:$P$7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11</c:v>
                </c:pt>
                <c:pt idx="6">
                  <c:v>15</c:v>
                </c:pt>
                <c:pt idx="7">
                  <c:v>18</c:v>
                </c:pt>
                <c:pt idx="8">
                  <c:v>9</c:v>
                </c:pt>
                <c:pt idx="9">
                  <c:v>10</c:v>
                </c:pt>
                <c:pt idx="10">
                  <c:v>10</c:v>
                </c:pt>
                <c:pt idx="11">
                  <c:v>12</c:v>
                </c:pt>
                <c:pt idx="12">
                  <c:v>18</c:v>
                </c:pt>
                <c:pt idx="13">
                  <c:v>22</c:v>
                </c:pt>
                <c:pt idx="14">
                  <c:v>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'High-Tide Flooding Stations'!A8</c:f>
              <c:strCache>
                <c:ptCount val="1"/>
                <c:pt idx="0">
                  <c:v>Sewells Pt/Norfolk (8638610)</c:v>
                </c:pt>
              </c:strCache>
            </c:strRef>
          </c:tx>
          <c:spPr>
            <a:solidFill>
              <a:srgbClr val="2c8c4a"/>
            </a:solidFill>
            <a:ln w="18000">
              <a:solidFill>
                <a:srgbClr val="2c8c4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Stations'!$B$8:$P$8</c:f>
              <c:numCache>
                <c:formatCode>General</c:formatCode>
                <c:ptCount val="1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9</c:v>
                </c:pt>
                <c:pt idx="4">
                  <c:v>10</c:v>
                </c:pt>
                <c:pt idx="5">
                  <c:v>13</c:v>
                </c:pt>
                <c:pt idx="6">
                  <c:v>12</c:v>
                </c:pt>
                <c:pt idx="7">
                  <c:v>14</c:v>
                </c:pt>
                <c:pt idx="8">
                  <c:v>13</c:v>
                </c:pt>
                <c:pt idx="9">
                  <c:v>14</c:v>
                </c:pt>
                <c:pt idx="10">
                  <c:v>11</c:v>
                </c:pt>
                <c:pt idx="11">
                  <c:v>15</c:v>
                </c:pt>
                <c:pt idx="12">
                  <c:v>17</c:v>
                </c:pt>
                <c:pt idx="13">
                  <c:v>20</c:v>
                </c:pt>
                <c:pt idx="14">
                  <c:v>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'High-Tide Flooding Stations'!A9</c:f>
              <c:strCache>
                <c:ptCount val="1"/>
                <c:pt idx="0">
                  <c:v>Galveston Pier 21 (8771450)</c:v>
                </c:pt>
              </c:strCache>
            </c:strRef>
          </c:tx>
          <c:spPr>
            <a:solidFill>
              <a:srgbClr val="7b4ea3"/>
            </a:solidFill>
            <a:ln w="18000">
              <a:solidFill>
                <a:srgbClr val="7b4ea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Stations'!$B$9:$P$9</c:f>
              <c:numCache>
                <c:formatCode>General</c:formatCode>
                <c:ptCount val="15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0</c:v>
                </c:pt>
                <c:pt idx="4">
                  <c:v>10</c:v>
                </c:pt>
                <c:pt idx="5">
                  <c:v>11</c:v>
                </c:pt>
                <c:pt idx="6">
                  <c:v>20</c:v>
                </c:pt>
                <c:pt idx="7">
                  <c:v>11</c:v>
                </c:pt>
                <c:pt idx="8">
                  <c:v>17</c:v>
                </c:pt>
                <c:pt idx="9">
                  <c:v>27</c:v>
                </c:pt>
                <c:pt idx="10">
                  <c:v>16</c:v>
                </c:pt>
                <c:pt idx="11">
                  <c:v>7</c:v>
                </c:pt>
                <c:pt idx="12">
                  <c:v>20</c:v>
                </c:pt>
                <c:pt idx="13">
                  <c:v>27</c:v>
                </c:pt>
                <c:pt idx="14">
                  <c:v>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'High-Tide Flooding Stations'!A10</c:f>
              <c:strCache>
                <c:ptCount val="1"/>
                <c:pt idx="0">
                  <c:v>Boston, MA (8443970)</c:v>
                </c:pt>
              </c:strCache>
            </c:strRef>
          </c:tx>
          <c:spPr>
            <a:solidFill>
              <a:srgbClr val="17879b"/>
            </a:solidFill>
            <a:ln w="18000">
              <a:solidFill>
                <a:srgbClr val="17879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Stations'!$B$10:$P$10</c:f>
              <c:numCache>
                <c:formatCode>General</c:formatCode>
                <c:ptCount val="15"/>
                <c:pt idx="0">
                  <c:v>5</c:v>
                </c:pt>
                <c:pt idx="1">
                  <c:v>10</c:v>
                </c:pt>
                <c:pt idx="2">
                  <c:v>21</c:v>
                </c:pt>
                <c:pt idx="3">
                  <c:v>6</c:v>
                </c:pt>
                <c:pt idx="4">
                  <c:v>6</c:v>
                </c:pt>
                <c:pt idx="5">
                  <c:v>16</c:v>
                </c:pt>
                <c:pt idx="6">
                  <c:v>15</c:v>
                </c:pt>
                <c:pt idx="7">
                  <c:v>25</c:v>
                </c:pt>
                <c:pt idx="8">
                  <c:v>7</c:v>
                </c:pt>
                <c:pt idx="9">
                  <c:v>11</c:v>
                </c:pt>
                <c:pt idx="10">
                  <c:v>5</c:v>
                </c:pt>
                <c:pt idx="11">
                  <c:v>14</c:v>
                </c:pt>
                <c:pt idx="12">
                  <c:v>9</c:v>
                </c:pt>
                <c:pt idx="13">
                  <c:v>25</c:v>
                </c:pt>
                <c:pt idx="14">
                  <c:v>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'High-Tide Flooding Stations'!A11</c:f>
              <c:strCache>
                <c:ptCount val="1"/>
                <c:pt idx="0">
                  <c:v>Virginia Key/Miami (8723214)</c:v>
                </c:pt>
              </c:strCache>
            </c:strRef>
          </c:tx>
          <c:spPr>
            <a:solidFill>
              <a:srgbClr val="c46a9a"/>
            </a:solidFill>
            <a:ln w="18000">
              <a:solidFill>
                <a:srgbClr val="c46a9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'High-Tide Flooding Stations'!$B$4:$P$4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'High-Tide Flooding Stations'!$B$11:$P$11</c:f>
              <c:numCache>
                <c:formatCode>General</c:formatCode>
                <c:ptCount val="1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9</c:v>
                </c:pt>
                <c:pt idx="9">
                  <c:v>6</c:v>
                </c:pt>
                <c:pt idx="10">
                  <c:v>0</c:v>
                </c:pt>
                <c:pt idx="11">
                  <c:v>3</c:v>
                </c:pt>
                <c:pt idx="12">
                  <c:v>6</c:v>
                </c:pt>
                <c:pt idx="13">
                  <c:v>5</c:v>
                </c:pt>
                <c:pt idx="14">
                  <c:v>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9524959"/>
        <c:axId val="20198977"/>
      </c:lineChart>
      <c:catAx>
        <c:axId val="2952495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198977"/>
        <c:crosses val="autoZero"/>
        <c:auto val="1"/>
        <c:lblAlgn val="ctr"/>
        <c:lblOffset val="100"/>
        <c:noMultiLvlLbl val="0"/>
      </c:catAx>
      <c:valAx>
        <c:axId val="2019897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52495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Homeowners Premium Index (2011 = 100), NAIC actuals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'Insurance Indexed 2011=100'!B4</c:f>
              <c:strCache>
                <c:ptCount val="1"/>
                <c:pt idx="0">
                  <c:v>Florida</c:v>
                </c:pt>
              </c:strCache>
            </c:strRef>
          </c:tx>
          <c:spPr>
            <a:solidFill>
              <a:srgbClr val="a31f34"/>
            </a:solidFill>
            <a:ln w="1800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2011=100'!$B$5:$B$16</c:f>
              <c:numCache>
                <c:formatCode>0.0</c:formatCode>
                <c:ptCount val="12"/>
                <c:pt idx="0">
                  <c:v>100</c:v>
                </c:pt>
                <c:pt idx="1">
                  <c:v>107.811691670978</c:v>
                </c:pt>
                <c:pt idx="2">
                  <c:v>109.415416451112</c:v>
                </c:pt>
                <c:pt idx="3">
                  <c:v>106.311433005691</c:v>
                </c:pt>
                <c:pt idx="4">
                  <c:v>103.103983445422</c:v>
                </c:pt>
                <c:pt idx="5">
                  <c:v>99.2240041386446</c:v>
                </c:pt>
                <c:pt idx="6">
                  <c:v>100.931195033626</c:v>
                </c:pt>
                <c:pt idx="7">
                  <c:v>101.39679255044</c:v>
                </c:pt>
                <c:pt idx="8">
                  <c:v>102.845318158303</c:v>
                </c:pt>
                <c:pt idx="9">
                  <c:v>112.002069322297</c:v>
                </c:pt>
                <c:pt idx="10">
                  <c:v>126.073460941542</c:v>
                </c:pt>
                <c:pt idx="11">
                  <c:v>138.489394723228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'Insurance Indexed 2011=100'!C4</c:f>
              <c:strCache>
                <c:ptCount val="1"/>
                <c:pt idx="0">
                  <c:v>Louisiana</c:v>
                </c:pt>
              </c:strCache>
            </c:strRef>
          </c:tx>
          <c:spPr>
            <a:solidFill>
              <a:srgbClr val="e87722"/>
            </a:solidFill>
            <a:ln w="18000">
              <a:solidFill>
                <a:srgbClr val="e8772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2011=100'!$C$5:$C$16</c:f>
              <c:numCache>
                <c:formatCode>0.0</c:formatCode>
                <c:ptCount val="12"/>
                <c:pt idx="0">
                  <c:v>100</c:v>
                </c:pt>
                <c:pt idx="1">
                  <c:v>104.186602870813</c:v>
                </c:pt>
                <c:pt idx="2">
                  <c:v>108.971291866029</c:v>
                </c:pt>
                <c:pt idx="3">
                  <c:v>110.466507177034</c:v>
                </c:pt>
                <c:pt idx="4">
                  <c:v>116.327751196172</c:v>
                </c:pt>
                <c:pt idx="5">
                  <c:v>117.643540669856</c:v>
                </c:pt>
                <c:pt idx="6">
                  <c:v>117.703349282297</c:v>
                </c:pt>
                <c:pt idx="7">
                  <c:v>118.83971291866</c:v>
                </c:pt>
                <c:pt idx="8">
                  <c:v>121.83014354067</c:v>
                </c:pt>
                <c:pt idx="9">
                  <c:v>121.88995215311</c:v>
                </c:pt>
                <c:pt idx="10">
                  <c:v>135.107655502392</c:v>
                </c:pt>
                <c:pt idx="11">
                  <c:v>155.681818181818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'Insurance Indexed 2011=100'!D4</c:f>
              <c:strCache>
                <c:ptCount val="1"/>
                <c:pt idx="0">
                  <c:v>Texas</c:v>
                </c:pt>
              </c:strCache>
            </c:strRef>
          </c:tx>
          <c:spPr>
            <a:solidFill>
              <a:srgbClr val="1f6fb4"/>
            </a:solidFill>
            <a:ln w="18000">
              <a:solidFill>
                <a:srgbClr val="1f6fb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2011=100'!$D$5:$D$16</c:f>
              <c:numCache>
                <c:formatCode>0.0</c:formatCode>
                <c:ptCount val="12"/>
                <c:pt idx="0">
                  <c:v>100</c:v>
                </c:pt>
                <c:pt idx="1">
                  <c:v>105.259822560203</c:v>
                </c:pt>
                <c:pt idx="2">
                  <c:v>116.413181242079</c:v>
                </c:pt>
                <c:pt idx="3">
                  <c:v>123.384030418251</c:v>
                </c:pt>
                <c:pt idx="4">
                  <c:v>126.17237008872</c:v>
                </c:pt>
                <c:pt idx="5">
                  <c:v>122.750316856781</c:v>
                </c:pt>
                <c:pt idx="6">
                  <c:v>119.961977186312</c:v>
                </c:pt>
                <c:pt idx="7">
                  <c:v>123.891001267427</c:v>
                </c:pt>
                <c:pt idx="8">
                  <c:v>125.602027883397</c:v>
                </c:pt>
                <c:pt idx="9">
                  <c:v>126.742712294043</c:v>
                </c:pt>
                <c:pt idx="10">
                  <c:v>135.994930291508</c:v>
                </c:pt>
                <c:pt idx="11">
                  <c:v>151.901140684411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'Insurance Indexed 2011=100'!E4</c:f>
              <c:strCache>
                <c:ptCount val="1"/>
                <c:pt idx="0">
                  <c:v>Mississippi</c:v>
                </c:pt>
              </c:strCache>
            </c:strRef>
          </c:tx>
          <c:spPr>
            <a:solidFill>
              <a:srgbClr val="8b6f47"/>
            </a:solidFill>
            <a:ln w="18000">
              <a:solidFill>
                <a:srgbClr val="8b6f47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2011=100'!$E$5:$E$16</c:f>
              <c:numCache>
                <c:formatCode>0.0</c:formatCode>
                <c:ptCount val="12"/>
                <c:pt idx="0">
                  <c:v>100</c:v>
                </c:pt>
                <c:pt idx="1">
                  <c:v>93.2576295244855</c:v>
                </c:pt>
                <c:pt idx="2">
                  <c:v>99.0063875088715</c:v>
                </c:pt>
                <c:pt idx="3">
                  <c:v>102.696948190206</c:v>
                </c:pt>
                <c:pt idx="4">
                  <c:v>107.026259758694</c:v>
                </c:pt>
                <c:pt idx="5">
                  <c:v>108.232789212207</c:v>
                </c:pt>
                <c:pt idx="6">
                  <c:v>109.084457061746</c:v>
                </c:pt>
                <c:pt idx="7">
                  <c:v>111.994322214336</c:v>
                </c:pt>
                <c:pt idx="8">
                  <c:v>115.117104329312</c:v>
                </c:pt>
                <c:pt idx="9">
                  <c:v>118.807665010646</c:v>
                </c:pt>
                <c:pt idx="10">
                  <c:v>125.337118523776</c:v>
                </c:pt>
                <c:pt idx="11">
                  <c:v>135.344215755855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'Insurance Indexed 2011=100'!F4</c:f>
              <c:strCache>
                <c:ptCount val="1"/>
                <c:pt idx="0">
                  <c:v>Colorado</c:v>
                </c:pt>
              </c:strCache>
            </c:strRef>
          </c:tx>
          <c:spPr>
            <a:solidFill>
              <a:srgbClr val="2c8c4a"/>
            </a:solidFill>
            <a:ln w="18000">
              <a:solidFill>
                <a:srgbClr val="2c8c4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2011=100'!$F$5:$F$16</c:f>
              <c:numCache>
                <c:formatCode>0.0</c:formatCode>
                <c:ptCount val="12"/>
                <c:pt idx="0">
                  <c:v>100</c:v>
                </c:pt>
                <c:pt idx="1">
                  <c:v>108.012486992716</c:v>
                </c:pt>
                <c:pt idx="2">
                  <c:v>120.707596253902</c:v>
                </c:pt>
                <c:pt idx="3">
                  <c:v>132.466181061394</c:v>
                </c:pt>
                <c:pt idx="4">
                  <c:v>143.912591050989</c:v>
                </c:pt>
                <c:pt idx="5">
                  <c:v>150.468262226847</c:v>
                </c:pt>
                <c:pt idx="6">
                  <c:v>155.567117585848</c:v>
                </c:pt>
                <c:pt idx="7">
                  <c:v>168.158168574402</c:v>
                </c:pt>
                <c:pt idx="8">
                  <c:v>168.366285119667</c:v>
                </c:pt>
                <c:pt idx="9">
                  <c:v>173.465140478668</c:v>
                </c:pt>
                <c:pt idx="10">
                  <c:v>187.513007284079</c:v>
                </c:pt>
                <c:pt idx="11">
                  <c:v>216.33714880333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'Insurance Indexed 2011=100'!G4</c:f>
              <c:strCache>
                <c:ptCount val="1"/>
                <c:pt idx="0">
                  <c:v>California</c:v>
                </c:pt>
              </c:strCache>
            </c:strRef>
          </c:tx>
          <c:spPr>
            <a:solidFill>
              <a:srgbClr val="dcb43c"/>
            </a:solidFill>
            <a:ln w="18000">
              <a:solidFill>
                <a:srgbClr val="dcb43c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2011=100'!$G$5:$G$16</c:f>
              <c:numCache>
                <c:formatCode>0.0</c:formatCode>
                <c:ptCount val="12"/>
                <c:pt idx="0">
                  <c:v>100</c:v>
                </c:pt>
                <c:pt idx="1">
                  <c:v>101.34436401241</c:v>
                </c:pt>
                <c:pt idx="2">
                  <c:v>99.8965873836608</c:v>
                </c:pt>
                <c:pt idx="3">
                  <c:v>100.723888314374</c:v>
                </c:pt>
                <c:pt idx="4">
                  <c:v>101.964839710445</c:v>
                </c:pt>
                <c:pt idx="5">
                  <c:v>103.412616339193</c:v>
                </c:pt>
                <c:pt idx="6">
                  <c:v>104.239917269907</c:v>
                </c:pt>
                <c:pt idx="7">
                  <c:v>110.961737331955</c:v>
                </c:pt>
                <c:pt idx="8">
                  <c:v>121.716649431231</c:v>
                </c:pt>
                <c:pt idx="9">
                  <c:v>128.335056876939</c:v>
                </c:pt>
                <c:pt idx="10">
                  <c:v>145.087900723888</c:v>
                </c:pt>
                <c:pt idx="11">
                  <c:v>154.291623578077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'Insurance Indexed 2011=100'!H4</c:f>
              <c:strCache>
                <c:ptCount val="1"/>
                <c:pt idx="0">
                  <c:v>Oklahoma</c:v>
                </c:pt>
              </c:strCache>
            </c:strRef>
          </c:tx>
          <c:spPr>
            <a:solidFill>
              <a:srgbClr val="7b4ea3"/>
            </a:solidFill>
            <a:ln w="18000">
              <a:solidFill>
                <a:srgbClr val="7b4ea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2011=100'!$H$5:$H$16</c:f>
              <c:numCache>
                <c:formatCode>0.0</c:formatCode>
                <c:ptCount val="12"/>
                <c:pt idx="0">
                  <c:v>100</c:v>
                </c:pt>
                <c:pt idx="1">
                  <c:v>108.297258297258</c:v>
                </c:pt>
                <c:pt idx="2">
                  <c:v>119.336219336219</c:v>
                </c:pt>
                <c:pt idx="3">
                  <c:v>127.849927849928</c:v>
                </c:pt>
                <c:pt idx="4">
                  <c:v>135.569985569986</c:v>
                </c:pt>
                <c:pt idx="5">
                  <c:v>135.281385281385</c:v>
                </c:pt>
                <c:pt idx="6">
                  <c:v>136.002886002886</c:v>
                </c:pt>
                <c:pt idx="7">
                  <c:v>140.25974025974</c:v>
                </c:pt>
                <c:pt idx="8">
                  <c:v>144.300144300144</c:v>
                </c:pt>
                <c:pt idx="9">
                  <c:v>147.186147186147</c:v>
                </c:pt>
                <c:pt idx="10">
                  <c:v>155.483405483405</c:v>
                </c:pt>
                <c:pt idx="11">
                  <c:v>163.636363636364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'Insurance Indexed 2011=100'!I4</c:f>
              <c:strCache>
                <c:ptCount val="1"/>
                <c:pt idx="0">
                  <c:v>Nebraska</c:v>
                </c:pt>
              </c:strCache>
            </c:strRef>
          </c:tx>
          <c:spPr>
            <a:solidFill>
              <a:srgbClr val="17879b"/>
            </a:solidFill>
            <a:ln w="18000">
              <a:solidFill>
                <a:srgbClr val="17879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2011=100'!$I$5:$I$16</c:f>
              <c:numCache>
                <c:formatCode>0.0</c:formatCode>
                <c:ptCount val="12"/>
                <c:pt idx="0">
                  <c:v>100</c:v>
                </c:pt>
                <c:pt idx="1">
                  <c:v>108.559498956159</c:v>
                </c:pt>
                <c:pt idx="2">
                  <c:v>120.146137787056</c:v>
                </c:pt>
                <c:pt idx="3">
                  <c:v>127.974947807933</c:v>
                </c:pt>
                <c:pt idx="4">
                  <c:v>141.9624217119</c:v>
                </c:pt>
                <c:pt idx="5">
                  <c:v>146.346555323591</c:v>
                </c:pt>
                <c:pt idx="6">
                  <c:v>154.592901878914</c:v>
                </c:pt>
                <c:pt idx="7">
                  <c:v>163.778705636743</c:v>
                </c:pt>
                <c:pt idx="8">
                  <c:v>163.256784968685</c:v>
                </c:pt>
                <c:pt idx="9">
                  <c:v>165.553235908142</c:v>
                </c:pt>
                <c:pt idx="10">
                  <c:v>175.782881002088</c:v>
                </c:pt>
                <c:pt idx="11">
                  <c:v>195.093945720251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'Insurance Indexed 2011=100'!J4</c:f>
              <c:strCache>
                <c:ptCount val="1"/>
                <c:pt idx="0">
                  <c:v>Massachusetts</c:v>
                </c:pt>
              </c:strCache>
            </c:strRef>
          </c:tx>
          <c:spPr>
            <a:solidFill>
              <a:srgbClr val="c46a9a"/>
            </a:solidFill>
            <a:ln w="18000">
              <a:solidFill>
                <a:srgbClr val="c46a9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2011=100'!$J$5:$J$16</c:f>
              <c:numCache>
                <c:formatCode>0.0</c:formatCode>
                <c:ptCount val="12"/>
                <c:pt idx="0">
                  <c:v>100</c:v>
                </c:pt>
                <c:pt idx="1">
                  <c:v>107.276119402985</c:v>
                </c:pt>
                <c:pt idx="2">
                  <c:v>117.817164179104</c:v>
                </c:pt>
                <c:pt idx="3">
                  <c:v>122.574626865672</c:v>
                </c:pt>
                <c:pt idx="4">
                  <c:v>128.638059701493</c:v>
                </c:pt>
                <c:pt idx="5">
                  <c:v>135.35447761194</c:v>
                </c:pt>
                <c:pt idx="6">
                  <c:v>138.805970149254</c:v>
                </c:pt>
                <c:pt idx="7">
                  <c:v>143.936567164179</c:v>
                </c:pt>
                <c:pt idx="8">
                  <c:v>150.839552238806</c:v>
                </c:pt>
                <c:pt idx="9">
                  <c:v>155.503731343284</c:v>
                </c:pt>
                <c:pt idx="10">
                  <c:v>159.701492537313</c:v>
                </c:pt>
                <c:pt idx="11">
                  <c:v>174.533582089552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'Insurance Indexed 2011=100'!K4</c:f>
              <c:strCache>
                <c:ptCount val="1"/>
                <c:pt idx="0">
                  <c:v>Ohio</c:v>
                </c:pt>
              </c:strCache>
            </c:strRef>
          </c:tx>
          <c:spPr>
            <a:solidFill>
              <a:srgbClr val="808080"/>
            </a:solidFill>
            <a:ln w="180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2011=100'!$K$5:$K$16</c:f>
              <c:numCache>
                <c:formatCode>0.0</c:formatCode>
                <c:ptCount val="12"/>
                <c:pt idx="0">
                  <c:v>100</c:v>
                </c:pt>
                <c:pt idx="1">
                  <c:v>111.95652173913</c:v>
                </c:pt>
                <c:pt idx="2">
                  <c:v>118.478260869565</c:v>
                </c:pt>
                <c:pt idx="3">
                  <c:v>123.757763975155</c:v>
                </c:pt>
                <c:pt idx="4">
                  <c:v>127.173913043478</c:v>
                </c:pt>
                <c:pt idx="5">
                  <c:v>131.987577639752</c:v>
                </c:pt>
                <c:pt idx="6">
                  <c:v>133.850931677019</c:v>
                </c:pt>
                <c:pt idx="7">
                  <c:v>135.714285714286</c:v>
                </c:pt>
                <c:pt idx="8">
                  <c:v>132.453416149068</c:v>
                </c:pt>
                <c:pt idx="9">
                  <c:v>135.248447204969</c:v>
                </c:pt>
                <c:pt idx="10">
                  <c:v>142.857142857143</c:v>
                </c:pt>
                <c:pt idx="11">
                  <c:v>154.503105590062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'Insurance Indexed 2011=100'!L4</c:f>
              <c:strCache>
                <c:ptCount val="1"/>
                <c:pt idx="0">
                  <c:v>Oregon</c:v>
                </c:pt>
              </c:strCache>
            </c:strRef>
          </c:tx>
          <c:spPr>
            <a:solidFill>
              <a:srgbClr val="5a5a5a"/>
            </a:solidFill>
            <a:ln w="18000">
              <a:solidFill>
                <a:srgbClr val="5a5a5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2011=100'!$L$5:$L$16</c:f>
              <c:numCache>
                <c:formatCode>0.0</c:formatCode>
                <c:ptCount val="12"/>
                <c:pt idx="0">
                  <c:v>100</c:v>
                </c:pt>
                <c:pt idx="1">
                  <c:v>101.431127012522</c:v>
                </c:pt>
                <c:pt idx="2">
                  <c:v>101.610017889088</c:v>
                </c:pt>
                <c:pt idx="3">
                  <c:v>102.683363148479</c:v>
                </c:pt>
                <c:pt idx="4">
                  <c:v>115.026833631485</c:v>
                </c:pt>
                <c:pt idx="5">
                  <c:v>117.88908765653</c:v>
                </c:pt>
                <c:pt idx="6">
                  <c:v>121.109123434705</c:v>
                </c:pt>
                <c:pt idx="7">
                  <c:v>126.296958855098</c:v>
                </c:pt>
                <c:pt idx="8">
                  <c:v>130.05366726297</c:v>
                </c:pt>
                <c:pt idx="9">
                  <c:v>131.484794275492</c:v>
                </c:pt>
                <c:pt idx="10">
                  <c:v>141.860465116279</c:v>
                </c:pt>
                <c:pt idx="11">
                  <c:v>159.749552772809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'Insurance Indexed 2011=100'!M4</c:f>
              <c:strCache>
                <c:ptCount val="1"/>
                <c:pt idx="0">
                  <c:v>U.S. Average</c:v>
                </c:pt>
              </c:strCache>
            </c:strRef>
          </c:tx>
          <c:spPr>
            <a:solidFill>
              <a:srgbClr val="000000"/>
            </a:solidFill>
            <a:ln w="180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Indexed 2011=100'!$A$5:$A$16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'Insurance Indexed 2011=100'!$M$5:$M$16</c:f>
              <c:numCache>
                <c:formatCode>0.0</c:formatCode>
                <c:ptCount val="12"/>
                <c:pt idx="0">
                  <c:v>100</c:v>
                </c:pt>
                <c:pt idx="1">
                  <c:v>105.725971370143</c:v>
                </c:pt>
                <c:pt idx="2">
                  <c:v>112.065439672802</c:v>
                </c:pt>
                <c:pt idx="3">
                  <c:v>115.746421267894</c:v>
                </c:pt>
                <c:pt idx="4">
                  <c:v>119.938650306748</c:v>
                </c:pt>
                <c:pt idx="5">
                  <c:v>121.881390593047</c:v>
                </c:pt>
                <c:pt idx="6">
                  <c:v>123.824130879346</c:v>
                </c:pt>
                <c:pt idx="7">
                  <c:v>127.709611451943</c:v>
                </c:pt>
                <c:pt idx="8">
                  <c:v>130.061349693252</c:v>
                </c:pt>
                <c:pt idx="9">
                  <c:v>134.049079754601</c:v>
                </c:pt>
                <c:pt idx="10">
                  <c:v>144.274028629857</c:v>
                </c:pt>
                <c:pt idx="11">
                  <c:v>160.429447852761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316361"/>
        <c:axId val="15516773"/>
      </c:lineChart>
      <c:catAx>
        <c:axId val="931636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516773"/>
        <c:crosses val="autoZero"/>
        <c:auto val="1"/>
        <c:lblAlgn val="ctr"/>
        <c:lblOffset val="100"/>
        <c:noMultiLvlLbl val="0"/>
      </c:catAx>
      <c:valAx>
        <c:axId val="1551677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1636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Lake Mead Elevation (ft) — Dec &amp; Annual Low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'Lake Mead Elevation'!B4</c:f>
              <c:strCache>
                <c:ptCount val="1"/>
                <c:pt idx="0">
                  <c:v>Dec. Elevation (ft)</c:v>
                </c:pt>
              </c:strCache>
            </c:strRef>
          </c:tx>
          <c:spPr>
            <a:solidFill>
              <a:srgbClr val="1f6fb4"/>
            </a:solidFill>
            <a:ln w="20160">
              <a:solidFill>
                <a:srgbClr val="1f6fb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'Lake Mead Elevation'!$A$5:$A$30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strCache>
            </c:strRef>
          </c:cat>
          <c:val>
            <c:numRef>
              <c:f>'Lake Mead Elevation'!$B$5:$B$30</c:f>
              <c:numCache>
                <c:formatCode>#,##0.00</c:formatCode>
                <c:ptCount val="26"/>
                <c:pt idx="0">
                  <c:v>1196.12</c:v>
                </c:pt>
                <c:pt idx="1">
                  <c:v>1177.37</c:v>
                </c:pt>
                <c:pt idx="2">
                  <c:v>1152.13</c:v>
                </c:pt>
                <c:pt idx="3">
                  <c:v>1139.12</c:v>
                </c:pt>
                <c:pt idx="4">
                  <c:v>1130.01</c:v>
                </c:pt>
                <c:pt idx="5">
                  <c:v>1137.52</c:v>
                </c:pt>
                <c:pt idx="6">
                  <c:v>1128.12</c:v>
                </c:pt>
                <c:pt idx="7">
                  <c:v>1114.81</c:v>
                </c:pt>
                <c:pt idx="8">
                  <c:v>1110.97</c:v>
                </c:pt>
                <c:pt idx="9">
                  <c:v>1096.3</c:v>
                </c:pt>
                <c:pt idx="10">
                  <c:v>1086.3</c:v>
                </c:pt>
                <c:pt idx="11">
                  <c:v>1132.83</c:v>
                </c:pt>
                <c:pt idx="12">
                  <c:v>1120.36</c:v>
                </c:pt>
                <c:pt idx="13">
                  <c:v>1106.73</c:v>
                </c:pt>
                <c:pt idx="14">
                  <c:v>1087.79</c:v>
                </c:pt>
                <c:pt idx="15">
                  <c:v>1080.91</c:v>
                </c:pt>
                <c:pt idx="16">
                  <c:v>1080.82</c:v>
                </c:pt>
                <c:pt idx="17">
                  <c:v>1082.52</c:v>
                </c:pt>
                <c:pt idx="18">
                  <c:v>1081.46</c:v>
                </c:pt>
                <c:pt idx="19">
                  <c:v>1090.49</c:v>
                </c:pt>
                <c:pt idx="20">
                  <c:v>1083.72</c:v>
                </c:pt>
                <c:pt idx="21">
                  <c:v>1066.39</c:v>
                </c:pt>
                <c:pt idx="22">
                  <c:v>1044.82</c:v>
                </c:pt>
                <c:pt idx="23">
                  <c:v>1068.18</c:v>
                </c:pt>
                <c:pt idx="24">
                  <c:v>1063.29</c:v>
                </c:pt>
                <c:pt idx="25">
                  <c:v>1062.24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'Lake Mead Elevation'!C4</c:f>
              <c:strCache>
                <c:ptCount val="1"/>
                <c:pt idx="0">
                  <c:v>Annual Low (ft)</c:v>
                </c:pt>
              </c:strCache>
            </c:strRef>
          </c:tx>
          <c:spPr>
            <a:solidFill>
              <a:srgbClr val="a31f34"/>
            </a:solidFill>
            <a:ln w="1584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'Lake Mead Elevation'!$A$5:$A$30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strCache>
            </c:strRef>
          </c:cat>
          <c:val>
            <c:numRef>
              <c:f>'Lake Mead Elevation'!$C$5:$C$30</c:f>
              <c:numCache>
                <c:formatCode>#,##0.00</c:formatCode>
                <c:ptCount val="26"/>
                <c:pt idx="0">
                  <c:v>1196.12</c:v>
                </c:pt>
                <c:pt idx="1">
                  <c:v>1177.22</c:v>
                </c:pt>
                <c:pt idx="2">
                  <c:v>1152.13</c:v>
                </c:pt>
                <c:pt idx="3">
                  <c:v>1139.12</c:v>
                </c:pt>
                <c:pt idx="4">
                  <c:v>1125.73</c:v>
                </c:pt>
                <c:pt idx="5">
                  <c:v>1135.27</c:v>
                </c:pt>
                <c:pt idx="6">
                  <c:v>1125.36</c:v>
                </c:pt>
                <c:pt idx="7">
                  <c:v>1110.95</c:v>
                </c:pt>
                <c:pt idx="8">
                  <c:v>1104.42</c:v>
                </c:pt>
                <c:pt idx="9">
                  <c:v>1093.26</c:v>
                </c:pt>
                <c:pt idx="10">
                  <c:v>1081.94</c:v>
                </c:pt>
                <c:pt idx="11">
                  <c:v>1091.73</c:v>
                </c:pt>
                <c:pt idx="12">
                  <c:v>1115.16</c:v>
                </c:pt>
                <c:pt idx="13">
                  <c:v>1104.04</c:v>
                </c:pt>
                <c:pt idx="14">
                  <c:v>1080.6</c:v>
                </c:pt>
                <c:pt idx="15">
                  <c:v>1075.08</c:v>
                </c:pt>
                <c:pt idx="16">
                  <c:v>1071.64</c:v>
                </c:pt>
                <c:pt idx="17">
                  <c:v>1079.03</c:v>
                </c:pt>
                <c:pt idx="18">
                  <c:v>1076.81</c:v>
                </c:pt>
                <c:pt idx="19">
                  <c:v>1082.61</c:v>
                </c:pt>
                <c:pt idx="20">
                  <c:v>1081.07</c:v>
                </c:pt>
                <c:pt idx="21">
                  <c:v>1064.97</c:v>
                </c:pt>
                <c:pt idx="22">
                  <c:v>1040.92</c:v>
                </c:pt>
                <c:pt idx="23">
                  <c:v>1046.03</c:v>
                </c:pt>
                <c:pt idx="24">
                  <c:v>1060.89</c:v>
                </c:pt>
                <c:pt idx="25">
                  <c:v>1054.14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3372409"/>
        <c:axId val="63507479"/>
      </c:lineChart>
      <c:catAx>
        <c:axId val="733724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507479"/>
        <c:crosses val="autoZero"/>
        <c:auto val="1"/>
        <c:lblAlgn val="ctr"/>
        <c:lblOffset val="100"/>
        <c:noMultiLvlLbl val="0"/>
      </c:catAx>
      <c:valAx>
        <c:axId val="6350747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3724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AR6 Warming by 2081–2100 (°C vs 1850–1900)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'IPCC AR6 Scenarios'!E4</c:f>
              <c:strCache>
                <c:ptCount val="1"/>
                <c:pt idx="0">
                  <c:v>2081-2100 best</c:v>
                </c:pt>
              </c:strCache>
            </c:strRef>
          </c:tx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'IPCC AR6 Scenarios'!$A$5:$A$9</c:f>
              <c:strCache>
                <c:ptCount val="5"/>
                <c:pt idx="0">
                  <c:v>SSP1-1.9</c:v>
                </c:pt>
                <c:pt idx="1">
                  <c:v>SSP1-2.6</c:v>
                </c:pt>
                <c:pt idx="2">
                  <c:v>SSP2-4.5</c:v>
                </c:pt>
                <c:pt idx="3">
                  <c:v>SSP3-7.0</c:v>
                </c:pt>
                <c:pt idx="4">
                  <c:v>SSP5-8.5</c:v>
                </c:pt>
              </c:strCache>
            </c:strRef>
          </c:cat>
          <c:val>
            <c:numRef>
              <c:f>'IPCC AR6 Scenarios'!$E$5:$E$9</c:f>
              <c:numCache>
                <c:formatCode>General</c:formatCode>
                <c:ptCount val="5"/>
                <c:pt idx="0">
                  <c:v>1.4</c:v>
                </c:pt>
                <c:pt idx="1">
                  <c:v>1.8</c:v>
                </c:pt>
                <c:pt idx="2">
                  <c:v>2.7</c:v>
                </c:pt>
                <c:pt idx="3">
                  <c:v>3.6</c:v>
                </c:pt>
                <c:pt idx="4">
                  <c:v>4.4</c:v>
                </c:pt>
              </c:numCache>
            </c:numRef>
          </c:val>
        </c:ser>
        <c:ser>
          <c:idx val="1"/>
          <c:order val="1"/>
          <c:tx>
            <c:strRef>
              <c:f>'IPCC AR6 Scenarios'!F4</c:f>
              <c:strCache>
                <c:ptCount val="1"/>
                <c:pt idx="0">
                  <c:v>2081-2100 low</c:v>
                </c:pt>
              </c:strCache>
            </c:strRef>
          </c:tx>
          <c:spPr>
            <a:solidFill>
              <a:srgbClr val="e8b4bb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'IPCC AR6 Scenarios'!$A$5:$A$9</c:f>
              <c:strCache>
                <c:ptCount val="5"/>
                <c:pt idx="0">
                  <c:v>SSP1-1.9</c:v>
                </c:pt>
                <c:pt idx="1">
                  <c:v>SSP1-2.6</c:v>
                </c:pt>
                <c:pt idx="2">
                  <c:v>SSP2-4.5</c:v>
                </c:pt>
                <c:pt idx="3">
                  <c:v>SSP3-7.0</c:v>
                </c:pt>
                <c:pt idx="4">
                  <c:v>SSP5-8.5</c:v>
                </c:pt>
              </c:strCache>
            </c:strRef>
          </c:cat>
          <c:val>
            <c:numRef>
              <c:f>'IPCC AR6 Scenarios'!$F$5:$F$9</c:f>
              <c:numCache>
                <c:formatCode>General</c:formatCode>
                <c:ptCount val="5"/>
                <c:pt idx="0">
                  <c:v>1</c:v>
                </c:pt>
                <c:pt idx="1">
                  <c:v>1.3</c:v>
                </c:pt>
                <c:pt idx="2">
                  <c:v>2.1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</c:ser>
        <c:ser>
          <c:idx val="2"/>
          <c:order val="2"/>
          <c:tx>
            <c:strRef>
              <c:f>'IPCC AR6 Scenarios'!G4</c:f>
              <c:strCache>
                <c:ptCount val="1"/>
                <c:pt idx="0">
                  <c:v>2081-2100 high</c:v>
                </c:pt>
              </c:strCache>
            </c:strRef>
          </c:tx>
          <c:spPr>
            <a:solidFill>
              <a:srgbClr val="c9c9c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'IPCC AR6 Scenarios'!$A$5:$A$9</c:f>
              <c:strCache>
                <c:ptCount val="5"/>
                <c:pt idx="0">
                  <c:v>SSP1-1.9</c:v>
                </c:pt>
                <c:pt idx="1">
                  <c:v>SSP1-2.6</c:v>
                </c:pt>
                <c:pt idx="2">
                  <c:v>SSP2-4.5</c:v>
                </c:pt>
                <c:pt idx="3">
                  <c:v>SSP3-7.0</c:v>
                </c:pt>
                <c:pt idx="4">
                  <c:v>SSP5-8.5</c:v>
                </c:pt>
              </c:strCache>
            </c:strRef>
          </c:cat>
          <c:val>
            <c:numRef>
              <c:f>'IPCC AR6 Scenarios'!$G$5:$G$9</c:f>
              <c:numCache>
                <c:formatCode>General</c:formatCode>
                <c:ptCount val="5"/>
                <c:pt idx="0">
                  <c:v>1.8</c:v>
                </c:pt>
                <c:pt idx="1">
                  <c:v>2.4</c:v>
                </c:pt>
                <c:pt idx="2">
                  <c:v>3.5</c:v>
                </c:pt>
                <c:pt idx="3">
                  <c:v>4.6</c:v>
                </c:pt>
                <c:pt idx="4">
                  <c:v>5.7</c:v>
                </c:pt>
              </c:numCache>
            </c:numRef>
          </c:val>
        </c:ser>
        <c:gapWidth val="150"/>
        <c:overlap val="0"/>
        <c:axId val="66388673"/>
        <c:axId val="4349946"/>
      </c:barChart>
      <c:catAx>
        <c:axId val="663886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49946"/>
        <c:crosses val="autoZero"/>
        <c:auto val="1"/>
        <c:lblAlgn val="ctr"/>
        <c:lblOffset val="100"/>
        <c:noMultiLvlLbl val="0"/>
      </c:catAx>
      <c:valAx>
        <c:axId val="434994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38867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April 1 Snowpack (% of average)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'Sierra Snowpack'!B4</c:f>
              <c:strCache>
                <c:ptCount val="1"/>
                <c:pt idx="0">
                  <c:v>% of April 1 average</c:v>
                </c:pt>
              </c:strCache>
            </c:strRef>
          </c:tx>
          <c:spPr>
            <a:solidFill>
              <a:srgbClr val="1f6fb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'Sierra Snowpack'!$A$5:$A$11</c:f>
              <c:strCache>
                <c:ptCount val="7"/>
                <c:pt idx="0">
                  <c:v>2015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'Sierra Snowpack'!$B$5:$B$11</c:f>
              <c:numCache>
                <c:formatCode>0.0</c:formatCode>
                <c:ptCount val="7"/>
                <c:pt idx="0">
                  <c:v>0.5</c:v>
                </c:pt>
                <c:pt idx="1">
                  <c:v>59</c:v>
                </c:pt>
                <c:pt idx="2">
                  <c:v>38</c:v>
                </c:pt>
                <c:pt idx="3">
                  <c:v>237</c:v>
                </c:pt>
                <c:pt idx="4">
                  <c:v>110</c:v>
                </c:pt>
                <c:pt idx="5">
                  <c:v>96</c:v>
                </c:pt>
                <c:pt idx="6">
                  <c:v>18</c:v>
                </c:pt>
              </c:numCache>
            </c:numRef>
          </c:val>
        </c:ser>
        <c:gapWidth val="150"/>
        <c:overlap val="0"/>
        <c:axId val="15971903"/>
        <c:axId val="60103829"/>
      </c:barChart>
      <c:catAx>
        <c:axId val="1597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103829"/>
        <c:crosses val="autoZero"/>
        <c:auto val="1"/>
        <c:lblAlgn val="ctr"/>
        <c:lblOffset val="100"/>
        <c:noMultiLvlLbl val="0"/>
      </c:catAx>
      <c:valAx>
        <c:axId val="601038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97190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6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7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8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9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3</xdr:row>
      <xdr:rowOff>0</xdr:rowOff>
    </xdr:from>
    <xdr:to>
      <xdr:col>13</xdr:col>
      <xdr:colOff>255960</xdr:colOff>
      <xdr:row>18</xdr:row>
      <xdr:rowOff>21600</xdr:rowOff>
    </xdr:to>
    <xdr:graphicFrame>
      <xdr:nvGraphicFramePr>
        <xdr:cNvPr id="0" name="Chart 1"/>
        <xdr:cNvGraphicFramePr/>
      </xdr:nvGraphicFramePr>
      <xdr:xfrm>
        <a:off x="5968440" y="914400"/>
        <a:ext cx="575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</xdr:row>
      <xdr:rowOff>0</xdr:rowOff>
    </xdr:from>
    <xdr:to>
      <xdr:col>14</xdr:col>
      <xdr:colOff>255600</xdr:colOff>
      <xdr:row>18</xdr:row>
      <xdr:rowOff>21960</xdr:rowOff>
    </xdr:to>
    <xdr:graphicFrame>
      <xdr:nvGraphicFramePr>
        <xdr:cNvPr id="1" name="Chart 1"/>
        <xdr:cNvGraphicFramePr/>
      </xdr:nvGraphicFramePr>
      <xdr:xfrm>
        <a:off x="6955200" y="885960"/>
        <a:ext cx="575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2</xdr:row>
      <xdr:rowOff>0</xdr:rowOff>
    </xdr:from>
    <xdr:to>
      <xdr:col>18</xdr:col>
      <xdr:colOff>255960</xdr:colOff>
      <xdr:row>17</xdr:row>
      <xdr:rowOff>67680</xdr:rowOff>
    </xdr:to>
    <xdr:graphicFrame>
      <xdr:nvGraphicFramePr>
        <xdr:cNvPr id="2" name="Chart 1"/>
        <xdr:cNvGraphicFramePr/>
      </xdr:nvGraphicFramePr>
      <xdr:xfrm>
        <a:off x="12972960" y="3808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</xdr:row>
      <xdr:rowOff>0</xdr:rowOff>
    </xdr:from>
    <xdr:to>
      <xdr:col>18</xdr:col>
      <xdr:colOff>581040</xdr:colOff>
      <xdr:row>20</xdr:row>
      <xdr:rowOff>1080</xdr:rowOff>
    </xdr:to>
    <xdr:graphicFrame>
      <xdr:nvGraphicFramePr>
        <xdr:cNvPr id="3" name="Chart 1"/>
        <xdr:cNvGraphicFramePr/>
      </xdr:nvGraphicFramePr>
      <xdr:xfrm>
        <a:off x="6532200" y="885960"/>
        <a:ext cx="791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14</xdr:row>
      <xdr:rowOff>0</xdr:rowOff>
    </xdr:from>
    <xdr:to>
      <xdr:col>15</xdr:col>
      <xdr:colOff>291960</xdr:colOff>
      <xdr:row>32</xdr:row>
      <xdr:rowOff>170280</xdr:rowOff>
    </xdr:to>
    <xdr:graphicFrame>
      <xdr:nvGraphicFramePr>
        <xdr:cNvPr id="4" name="Chart 1"/>
        <xdr:cNvGraphicFramePr/>
      </xdr:nvGraphicFramePr>
      <xdr:xfrm>
        <a:off x="2114640" y="3162240"/>
        <a:ext cx="719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0</xdr:colOff>
      <xdr:row>3</xdr:row>
      <xdr:rowOff>0</xdr:rowOff>
    </xdr:from>
    <xdr:to>
      <xdr:col>26</xdr:col>
      <xdr:colOff>472680</xdr:colOff>
      <xdr:row>21</xdr:row>
      <xdr:rowOff>65520</xdr:rowOff>
    </xdr:to>
    <xdr:graphicFrame>
      <xdr:nvGraphicFramePr>
        <xdr:cNvPr id="5" name="Chart 1"/>
        <xdr:cNvGraphicFramePr/>
      </xdr:nvGraphicFramePr>
      <xdr:xfrm>
        <a:off x="9359280" y="5210280"/>
        <a:ext cx="719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</xdr:row>
      <xdr:rowOff>0</xdr:rowOff>
    </xdr:from>
    <xdr:to>
      <xdr:col>16</xdr:col>
      <xdr:colOff>364320</xdr:colOff>
      <xdr:row>20</xdr:row>
      <xdr:rowOff>720</xdr:rowOff>
    </xdr:to>
    <xdr:graphicFrame>
      <xdr:nvGraphicFramePr>
        <xdr:cNvPr id="6" name="Chart 1"/>
        <xdr:cNvGraphicFramePr/>
      </xdr:nvGraphicFramePr>
      <xdr:xfrm>
        <a:off x="8646840" y="990720"/>
        <a:ext cx="647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0</xdr:rowOff>
    </xdr:from>
    <xdr:to>
      <xdr:col>3</xdr:col>
      <xdr:colOff>246240</xdr:colOff>
      <xdr:row>27</xdr:row>
      <xdr:rowOff>21600</xdr:rowOff>
    </xdr:to>
    <xdr:graphicFrame>
      <xdr:nvGraphicFramePr>
        <xdr:cNvPr id="7" name="Chart 1"/>
        <xdr:cNvGraphicFramePr/>
      </xdr:nvGraphicFramePr>
      <xdr:xfrm>
        <a:off x="0" y="2286000"/>
        <a:ext cx="503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3</xdr:row>
      <xdr:rowOff>0</xdr:rowOff>
    </xdr:from>
    <xdr:to>
      <xdr:col>12</xdr:col>
      <xdr:colOff>147600</xdr:colOff>
      <xdr:row>18</xdr:row>
      <xdr:rowOff>22320</xdr:rowOff>
    </xdr:to>
    <xdr:graphicFrame>
      <xdr:nvGraphicFramePr>
        <xdr:cNvPr id="8" name="Chart 1"/>
        <xdr:cNvGraphicFramePr/>
      </xdr:nvGraphicFramePr>
      <xdr:xfrm>
        <a:off x="6673320" y="100980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0"/>
    <col collapsed="false" customWidth="true" hidden="false" outlineLevel="0" max="3" min="3" style="1" width="28"/>
    <col collapsed="false" customWidth="true" hidden="false" outlineLevel="0" max="4" min="4" style="1" width="60"/>
  </cols>
  <sheetData>
    <row r="1" customFormat="false" ht="23.25" hidden="false" customHeight="true" outlineLevel="0" collapsed="false">
      <c r="A1" s="2" t="s">
        <v>0</v>
      </c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</row>
    <row r="4" customFormat="false" ht="23.25" hidden="false" customHeight="true" outlineLevel="0" collapsed="false">
      <c r="A4" s="3" t="s">
        <v>5</v>
      </c>
      <c r="B4" s="3" t="s">
        <v>6</v>
      </c>
      <c r="C4" s="3" t="s">
        <v>7</v>
      </c>
      <c r="D4" s="3" t="s">
        <v>8</v>
      </c>
    </row>
    <row r="5" customFormat="false" ht="23.25" hidden="false" customHeight="true" outlineLevel="0" collapsed="false">
      <c r="A5" s="3" t="s">
        <v>9</v>
      </c>
      <c r="B5" s="3" t="s">
        <v>10</v>
      </c>
      <c r="C5" s="3" t="s">
        <v>11</v>
      </c>
      <c r="D5" s="3" t="s">
        <v>12</v>
      </c>
    </row>
    <row r="6" customFormat="false" ht="23.25" hidden="false" customHeight="true" outlineLevel="0" collapsed="false">
      <c r="A6" s="3" t="s">
        <v>13</v>
      </c>
      <c r="B6" s="3" t="s">
        <v>14</v>
      </c>
      <c r="C6" s="3" t="s">
        <v>15</v>
      </c>
      <c r="D6" s="3" t="s">
        <v>16</v>
      </c>
    </row>
    <row r="7" customFormat="false" ht="15" hidden="false" customHeight="true" outlineLevel="0" collapsed="false">
      <c r="A7" s="3" t="s">
        <v>17</v>
      </c>
      <c r="B7" s="3" t="s">
        <v>18</v>
      </c>
      <c r="C7" s="3" t="s">
        <v>19</v>
      </c>
      <c r="D7" s="3" t="s">
        <v>20</v>
      </c>
    </row>
    <row r="8" customFormat="false" ht="15" hidden="false" customHeight="true" outlineLevel="0" collapsed="false">
      <c r="A8" s="3" t="s">
        <v>21</v>
      </c>
      <c r="B8" s="3" t="s">
        <v>22</v>
      </c>
      <c r="C8" s="3" t="s">
        <v>23</v>
      </c>
      <c r="D8" s="3" t="s">
        <v>24</v>
      </c>
    </row>
    <row r="9" customFormat="false" ht="23.25" hidden="false" customHeight="true" outlineLevel="0" collapsed="false">
      <c r="A9" s="3" t="s">
        <v>25</v>
      </c>
      <c r="B9" s="3" t="s">
        <v>26</v>
      </c>
      <c r="C9" s="3" t="s">
        <v>27</v>
      </c>
      <c r="D9" s="3" t="s">
        <v>28</v>
      </c>
    </row>
    <row r="10" customFormat="false" ht="23.25" hidden="false" customHeight="true" outlineLevel="0" collapsed="false">
      <c r="A10" s="3" t="s">
        <v>29</v>
      </c>
      <c r="B10" s="3" t="s">
        <v>30</v>
      </c>
      <c r="C10" s="3" t="s">
        <v>31</v>
      </c>
      <c r="D10" s="3" t="s">
        <v>32</v>
      </c>
    </row>
    <row r="11" customFormat="false" ht="15" hidden="false" customHeight="true" outlineLevel="0" collapsed="false">
      <c r="A11" s="3" t="s">
        <v>33</v>
      </c>
      <c r="B11" s="3" t="s">
        <v>34</v>
      </c>
      <c r="C11" s="3" t="s">
        <v>35</v>
      </c>
      <c r="D11" s="3" t="s">
        <v>36</v>
      </c>
    </row>
    <row r="12" customFormat="false" ht="23.25" hidden="false" customHeight="true" outlineLevel="0" collapsed="false">
      <c r="A12" s="3" t="s">
        <v>37</v>
      </c>
      <c r="B12" s="3" t="s">
        <v>38</v>
      </c>
      <c r="C12" s="3" t="s">
        <v>39</v>
      </c>
      <c r="D12" s="3" t="s">
        <v>40</v>
      </c>
    </row>
    <row r="13" customFormat="false" ht="23.25" hidden="false" customHeight="true" outlineLevel="0" collapsed="false">
      <c r="A13" s="3" t="s">
        <v>41</v>
      </c>
      <c r="B13" s="3" t="s">
        <v>42</v>
      </c>
      <c r="C13" s="3" t="s">
        <v>39</v>
      </c>
      <c r="D13" s="3" t="s">
        <v>43</v>
      </c>
    </row>
    <row r="14" customFormat="false" ht="23.25" hidden="false" customHeight="true" outlineLevel="0" collapsed="false">
      <c r="A14" s="3" t="s">
        <v>44</v>
      </c>
      <c r="B14" s="3" t="s">
        <v>45</v>
      </c>
      <c r="C14" s="3" t="s">
        <v>46</v>
      </c>
      <c r="D14" s="3" t="s">
        <v>47</v>
      </c>
    </row>
    <row r="15" customFormat="false" ht="23.25" hidden="false" customHeight="true" outlineLevel="0" collapsed="false">
      <c r="A15" s="3" t="s">
        <v>48</v>
      </c>
      <c r="B15" s="3" t="s">
        <v>49</v>
      </c>
      <c r="C15" s="3" t="s">
        <v>50</v>
      </c>
      <c r="D15" s="3" t="s">
        <v>51</v>
      </c>
    </row>
    <row r="16" customFormat="false" ht="23.25" hidden="false" customHeight="true" outlineLevel="0" collapsed="false">
      <c r="A16" s="3" t="s">
        <v>52</v>
      </c>
      <c r="B16" s="3" t="s">
        <v>53</v>
      </c>
      <c r="C16" s="3" t="s">
        <v>54</v>
      </c>
      <c r="D16" s="3" t="s">
        <v>55</v>
      </c>
    </row>
    <row r="17" customFormat="false" ht="15" hidden="false" customHeight="true" outlineLevel="0" collapsed="false">
      <c r="A17" s="3" t="s">
        <v>56</v>
      </c>
      <c r="B17" s="3" t="s">
        <v>57</v>
      </c>
      <c r="C17" s="3" t="s">
        <v>58</v>
      </c>
      <c r="D17" s="3" t="s">
        <v>59</v>
      </c>
    </row>
    <row r="18" customFormat="false" ht="15" hidden="false" customHeight="true" outlineLevel="0" collapsed="false">
      <c r="A18" s="3" t="s">
        <v>60</v>
      </c>
      <c r="B18" s="3" t="s">
        <v>61</v>
      </c>
      <c r="C18" s="3" t="s">
        <v>62</v>
      </c>
      <c r="D18" s="3" t="s">
        <v>63</v>
      </c>
    </row>
    <row r="19" customFormat="false" ht="23.25" hidden="false" customHeight="true" outlineLevel="0" collapsed="false">
      <c r="A19" s="3" t="s">
        <v>64</v>
      </c>
      <c r="B19" s="3" t="s">
        <v>65</v>
      </c>
      <c r="C19" s="3" t="s">
        <v>66</v>
      </c>
      <c r="D19" s="3" t="s">
        <v>67</v>
      </c>
    </row>
    <row r="21" customFormat="false" ht="90.75" hidden="false" customHeight="true" outlineLevel="0" collapsed="false">
      <c r="A21" s="3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16" min="2" style="1" width="7"/>
  </cols>
  <sheetData>
    <row r="1" customFormat="false" ht="15" hidden="false" customHeight="true" outlineLevel="0" collapsed="false">
      <c r="A1" s="4" t="s">
        <v>303</v>
      </c>
    </row>
    <row r="2" customFormat="false" ht="54" hidden="false" customHeight="true" outlineLevel="0" collapsed="false">
      <c r="A2" s="5" t="s">
        <v>304</v>
      </c>
      <c r="B2" s="5"/>
      <c r="C2" s="5"/>
      <c r="D2" s="5"/>
      <c r="E2" s="5"/>
      <c r="F2" s="5"/>
      <c r="G2" s="5"/>
      <c r="H2" s="5"/>
      <c r="I2" s="5"/>
      <c r="J2" s="5"/>
    </row>
    <row r="4" customFormat="false" ht="15" hidden="false" customHeight="true" outlineLevel="0" collapsed="false">
      <c r="A4" s="6" t="s">
        <v>305</v>
      </c>
      <c r="B4" s="6" t="n">
        <v>2000</v>
      </c>
      <c r="C4" s="6" t="n">
        <v>2005</v>
      </c>
      <c r="D4" s="6" t="n">
        <v>2010</v>
      </c>
      <c r="E4" s="6" t="n">
        <v>2014</v>
      </c>
      <c r="F4" s="6" t="n">
        <v>2015</v>
      </c>
      <c r="G4" s="6" t="n">
        <v>2016</v>
      </c>
      <c r="H4" s="6" t="n">
        <v>2017</v>
      </c>
      <c r="I4" s="6" t="n">
        <v>2018</v>
      </c>
      <c r="J4" s="6" t="n">
        <v>2019</v>
      </c>
      <c r="K4" s="6" t="n">
        <v>2020</v>
      </c>
      <c r="L4" s="6" t="n">
        <v>2021</v>
      </c>
      <c r="M4" s="6" t="n">
        <v>2022</v>
      </c>
      <c r="N4" s="6" t="n">
        <v>2023</v>
      </c>
      <c r="O4" s="6" t="n">
        <v>2024</v>
      </c>
      <c r="P4" s="6" t="n">
        <v>2025</v>
      </c>
    </row>
    <row r="5" customFormat="false" ht="15" hidden="false" customHeight="true" outlineLevel="0" collapsed="false">
      <c r="A5" s="10" t="s">
        <v>306</v>
      </c>
      <c r="B5" s="15" t="n">
        <v>1</v>
      </c>
      <c r="C5" s="15" t="n">
        <v>0</v>
      </c>
      <c r="D5" s="15" t="n">
        <v>1</v>
      </c>
      <c r="E5" s="15" t="n">
        <v>0</v>
      </c>
      <c r="F5" s="15" t="n">
        <v>10</v>
      </c>
      <c r="G5" s="15" t="n">
        <v>6</v>
      </c>
      <c r="H5" s="15" t="n">
        <v>3</v>
      </c>
      <c r="I5" s="15" t="n">
        <v>5</v>
      </c>
      <c r="J5" s="15" t="n">
        <v>14</v>
      </c>
      <c r="K5" s="15" t="n">
        <v>14</v>
      </c>
      <c r="L5" s="15" t="n">
        <v>6</v>
      </c>
      <c r="M5" s="15" t="n">
        <v>12</v>
      </c>
      <c r="N5" s="15" t="n">
        <v>19</v>
      </c>
      <c r="O5" s="15" t="n">
        <v>7</v>
      </c>
      <c r="P5" s="15" t="n">
        <v>7</v>
      </c>
    </row>
    <row r="6" customFormat="false" ht="15" hidden="false" customHeight="true" outlineLevel="0" collapsed="false">
      <c r="A6" s="10" t="s">
        <v>307</v>
      </c>
      <c r="B6" s="15" t="n">
        <v>2</v>
      </c>
      <c r="C6" s="15" t="n">
        <v>7</v>
      </c>
      <c r="D6" s="15" t="n">
        <v>9</v>
      </c>
      <c r="E6" s="15" t="n">
        <v>7</v>
      </c>
      <c r="F6" s="15" t="n">
        <v>4</v>
      </c>
      <c r="G6" s="15" t="n">
        <v>10</v>
      </c>
      <c r="H6" s="15" t="n">
        <v>14</v>
      </c>
      <c r="I6" s="15" t="n">
        <v>16</v>
      </c>
      <c r="J6" s="15" t="n">
        <v>9</v>
      </c>
      <c r="K6" s="15" t="n">
        <v>11</v>
      </c>
      <c r="L6" s="15" t="n">
        <v>12</v>
      </c>
      <c r="M6" s="15" t="n">
        <v>13</v>
      </c>
      <c r="N6" s="15" t="n">
        <v>12</v>
      </c>
      <c r="O6" s="15" t="n">
        <v>26</v>
      </c>
      <c r="P6" s="15" t="n">
        <v>7</v>
      </c>
    </row>
    <row r="7" customFormat="false" ht="15" hidden="false" customHeight="true" outlineLevel="0" collapsed="false">
      <c r="A7" s="10" t="s">
        <v>308</v>
      </c>
      <c r="B7" s="15" t="n">
        <v>3</v>
      </c>
      <c r="C7" s="15" t="n">
        <v>5</v>
      </c>
      <c r="D7" s="15" t="n">
        <v>8</v>
      </c>
      <c r="E7" s="15" t="n">
        <v>8</v>
      </c>
      <c r="F7" s="15" t="n">
        <v>6</v>
      </c>
      <c r="G7" s="15" t="n">
        <v>11</v>
      </c>
      <c r="H7" s="15" t="n">
        <v>15</v>
      </c>
      <c r="I7" s="15" t="n">
        <v>18</v>
      </c>
      <c r="J7" s="15" t="n">
        <v>9</v>
      </c>
      <c r="K7" s="15" t="n">
        <v>10</v>
      </c>
      <c r="L7" s="15" t="n">
        <v>10</v>
      </c>
      <c r="M7" s="15" t="n">
        <v>12</v>
      </c>
      <c r="N7" s="15" t="n">
        <v>18</v>
      </c>
      <c r="O7" s="15" t="n">
        <v>22</v>
      </c>
      <c r="P7" s="15" t="n">
        <v>4</v>
      </c>
    </row>
    <row r="8" customFormat="false" ht="15" hidden="false" customHeight="true" outlineLevel="0" collapsed="false">
      <c r="A8" s="10" t="s">
        <v>309</v>
      </c>
      <c r="B8" s="15" t="n">
        <v>5</v>
      </c>
      <c r="C8" s="15" t="n">
        <v>4</v>
      </c>
      <c r="D8" s="15" t="n">
        <v>6</v>
      </c>
      <c r="E8" s="15" t="n">
        <v>9</v>
      </c>
      <c r="F8" s="15" t="n">
        <v>10</v>
      </c>
      <c r="G8" s="15" t="n">
        <v>13</v>
      </c>
      <c r="H8" s="15" t="n">
        <v>12</v>
      </c>
      <c r="I8" s="15" t="n">
        <v>14</v>
      </c>
      <c r="J8" s="15" t="n">
        <v>13</v>
      </c>
      <c r="K8" s="15" t="n">
        <v>14</v>
      </c>
      <c r="L8" s="15" t="n">
        <v>11</v>
      </c>
      <c r="M8" s="15" t="n">
        <v>15</v>
      </c>
      <c r="N8" s="15" t="n">
        <v>17</v>
      </c>
      <c r="O8" s="15" t="n">
        <v>20</v>
      </c>
      <c r="P8" s="15" t="n">
        <v>17</v>
      </c>
    </row>
    <row r="9" customFormat="false" ht="15" hidden="false" customHeight="true" outlineLevel="0" collapsed="false">
      <c r="A9" s="10" t="s">
        <v>310</v>
      </c>
      <c r="B9" s="15" t="n">
        <v>0</v>
      </c>
      <c r="C9" s="15" t="n">
        <v>3</v>
      </c>
      <c r="D9" s="15" t="n">
        <v>6</v>
      </c>
      <c r="E9" s="15" t="n">
        <v>0</v>
      </c>
      <c r="F9" s="15" t="n">
        <v>10</v>
      </c>
      <c r="G9" s="15" t="n">
        <v>11</v>
      </c>
      <c r="H9" s="15" t="n">
        <v>20</v>
      </c>
      <c r="I9" s="15" t="n">
        <v>11</v>
      </c>
      <c r="J9" s="15" t="n">
        <v>17</v>
      </c>
      <c r="K9" s="15" t="n">
        <v>27</v>
      </c>
      <c r="L9" s="15" t="n">
        <v>16</v>
      </c>
      <c r="M9" s="15" t="n">
        <v>7</v>
      </c>
      <c r="N9" s="15" t="n">
        <v>20</v>
      </c>
      <c r="O9" s="15" t="n">
        <v>27</v>
      </c>
      <c r="P9" s="15" t="n">
        <v>4</v>
      </c>
    </row>
    <row r="10" customFormat="false" ht="15" hidden="false" customHeight="true" outlineLevel="0" collapsed="false">
      <c r="A10" s="10" t="s">
        <v>311</v>
      </c>
      <c r="B10" s="15" t="n">
        <v>5</v>
      </c>
      <c r="C10" s="15" t="n">
        <v>10</v>
      </c>
      <c r="D10" s="15" t="n">
        <v>21</v>
      </c>
      <c r="E10" s="15" t="n">
        <v>6</v>
      </c>
      <c r="F10" s="15" t="n">
        <v>6</v>
      </c>
      <c r="G10" s="15" t="n">
        <v>16</v>
      </c>
      <c r="H10" s="15" t="n">
        <v>15</v>
      </c>
      <c r="I10" s="15" t="n">
        <v>25</v>
      </c>
      <c r="J10" s="15" t="n">
        <v>7</v>
      </c>
      <c r="K10" s="15" t="n">
        <v>11</v>
      </c>
      <c r="L10" s="15" t="n">
        <v>5</v>
      </c>
      <c r="M10" s="15" t="n">
        <v>14</v>
      </c>
      <c r="N10" s="15" t="n">
        <v>9</v>
      </c>
      <c r="O10" s="15" t="n">
        <v>25</v>
      </c>
      <c r="P10" s="15" t="n">
        <v>2</v>
      </c>
    </row>
    <row r="11" customFormat="false" ht="15" hidden="false" customHeight="true" outlineLevel="0" collapsed="false">
      <c r="A11" s="10" t="s">
        <v>312</v>
      </c>
      <c r="B11" s="15" t="n">
        <v>0</v>
      </c>
      <c r="C11" s="15" t="n">
        <v>2</v>
      </c>
      <c r="D11" s="15" t="n">
        <v>0</v>
      </c>
      <c r="E11" s="15" t="n">
        <v>0</v>
      </c>
      <c r="F11" s="15" t="n">
        <v>3</v>
      </c>
      <c r="G11" s="15" t="n">
        <v>3</v>
      </c>
      <c r="H11" s="15" t="n">
        <v>3</v>
      </c>
      <c r="I11" s="15" t="n">
        <v>0</v>
      </c>
      <c r="J11" s="15" t="n">
        <v>9</v>
      </c>
      <c r="K11" s="15" t="n">
        <v>6</v>
      </c>
      <c r="L11" s="15" t="n">
        <v>0</v>
      </c>
      <c r="M11" s="15" t="n">
        <v>3</v>
      </c>
      <c r="N11" s="15" t="n">
        <v>6</v>
      </c>
      <c r="O11" s="15" t="n">
        <v>5</v>
      </c>
      <c r="P11" s="15" t="n">
        <v>7</v>
      </c>
    </row>
    <row r="13" customFormat="false" ht="15" hidden="false" customHeight="true" outlineLevel="0" collapsed="false">
      <c r="A13" s="12" t="s">
        <v>313</v>
      </c>
    </row>
  </sheetData>
  <mergeCells count="1"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0"/>
  </cols>
  <sheetData>
    <row r="1" customFormat="false" ht="90" hidden="false" customHeight="true" outlineLevel="0" collapsed="false">
      <c r="A1" s="30" t="s">
        <v>314</v>
      </c>
    </row>
    <row r="2" customFormat="false" ht="241.5" hidden="false" customHeight="true" outlineLevel="0" collapsed="false">
      <c r="A2" s="16" t="s">
        <v>315</v>
      </c>
    </row>
    <row r="4" customFormat="false" ht="23.25" hidden="false" customHeight="true" outlineLevel="0" collapsed="false">
      <c r="A4" s="31" t="s">
        <v>316</v>
      </c>
      <c r="B4" s="31" t="n">
        <v>2011</v>
      </c>
      <c r="C4" s="31" t="n">
        <v>2012</v>
      </c>
      <c r="D4" s="31" t="n">
        <v>2013</v>
      </c>
      <c r="E4" s="31" t="n">
        <v>2014</v>
      </c>
      <c r="F4" s="31" t="n">
        <v>2015</v>
      </c>
      <c r="G4" s="31" t="n">
        <v>2016</v>
      </c>
      <c r="H4" s="31" t="n">
        <v>2017</v>
      </c>
      <c r="I4" s="31" t="n">
        <v>2018</v>
      </c>
      <c r="J4" s="31" t="n">
        <v>2019</v>
      </c>
      <c r="K4" s="31" t="n">
        <v>2020</v>
      </c>
      <c r="L4" s="31" t="n">
        <v>2021</v>
      </c>
      <c r="M4" s="31" t="n">
        <v>2022</v>
      </c>
      <c r="N4" s="31" t="s">
        <v>317</v>
      </c>
    </row>
    <row r="5" customFormat="false" ht="15" hidden="false" customHeight="true" outlineLevel="0" collapsed="false">
      <c r="A5" s="3" t="s">
        <v>318</v>
      </c>
      <c r="B5" s="32" t="n">
        <v>1163</v>
      </c>
      <c r="C5" s="32" t="n">
        <v>1248</v>
      </c>
      <c r="D5" s="32" t="n">
        <v>1323</v>
      </c>
      <c r="E5" s="32" t="n">
        <v>1340</v>
      </c>
      <c r="F5" s="32" t="n">
        <v>1358</v>
      </c>
      <c r="G5" s="32" t="n">
        <v>1386</v>
      </c>
      <c r="H5" s="32" t="n">
        <v>1433</v>
      </c>
      <c r="I5" s="32" t="n">
        <v>1409</v>
      </c>
      <c r="J5" s="32" t="n">
        <v>1463</v>
      </c>
      <c r="K5" s="32" t="n">
        <v>1501</v>
      </c>
      <c r="L5" s="32" t="n">
        <v>1610</v>
      </c>
      <c r="M5" s="32" t="n">
        <v>1748</v>
      </c>
      <c r="N5" s="33" t="n">
        <f aca="false">(M5-B5)/B5</f>
        <v>0.503009458297506</v>
      </c>
    </row>
    <row r="6" customFormat="false" ht="15" hidden="false" customHeight="true" outlineLevel="0" collapsed="false">
      <c r="A6" s="3" t="s">
        <v>319</v>
      </c>
      <c r="B6" s="32" t="n">
        <v>924</v>
      </c>
      <c r="C6" s="32" t="n">
        <v>942</v>
      </c>
      <c r="D6" s="32" t="n">
        <v>980</v>
      </c>
      <c r="E6" s="32" t="n">
        <v>976</v>
      </c>
      <c r="F6" s="32" t="n">
        <v>982</v>
      </c>
      <c r="G6" s="32" t="n">
        <v>974</v>
      </c>
      <c r="H6" s="32" t="n">
        <v>959</v>
      </c>
      <c r="I6" s="32" t="n">
        <v>984</v>
      </c>
      <c r="J6" s="32" t="n">
        <v>962</v>
      </c>
      <c r="K6" s="32" t="n">
        <v>989</v>
      </c>
      <c r="L6" s="32" t="n">
        <v>1067</v>
      </c>
      <c r="M6" s="32" t="n">
        <v>1129</v>
      </c>
      <c r="N6" s="33" t="n">
        <f aca="false">(M6-B6)/B6</f>
        <v>0.221861471861472</v>
      </c>
    </row>
    <row r="7" customFormat="false" ht="15" hidden="false" customHeight="true" outlineLevel="0" collapsed="false">
      <c r="A7" s="3" t="s">
        <v>320</v>
      </c>
      <c r="B7" s="32" t="n">
        <v>675</v>
      </c>
      <c r="C7" s="32" t="n">
        <v>691</v>
      </c>
      <c r="D7" s="32" t="n">
        <v>724</v>
      </c>
      <c r="E7" s="32" t="n">
        <v>765</v>
      </c>
      <c r="F7" s="32" t="n">
        <v>810</v>
      </c>
      <c r="G7" s="32" t="n">
        <v>803</v>
      </c>
      <c r="H7" s="32" t="n">
        <v>825</v>
      </c>
      <c r="I7" s="32" t="n">
        <v>843</v>
      </c>
      <c r="J7" s="32" t="n">
        <v>850</v>
      </c>
      <c r="K7" s="32" t="n">
        <v>866</v>
      </c>
      <c r="L7" s="32" t="n">
        <v>917</v>
      </c>
      <c r="M7" s="32" t="n">
        <v>1018</v>
      </c>
      <c r="N7" s="33" t="n">
        <f aca="false">(M7-B7)/B7</f>
        <v>0.508148148148148</v>
      </c>
    </row>
    <row r="8" customFormat="false" ht="15" hidden="false" customHeight="true" outlineLevel="0" collapsed="false">
      <c r="A8" s="3" t="s">
        <v>321</v>
      </c>
      <c r="B8" s="32" t="n">
        <v>1029</v>
      </c>
      <c r="C8" s="32" t="n">
        <v>1096</v>
      </c>
      <c r="D8" s="32" t="n">
        <v>1183</v>
      </c>
      <c r="E8" s="32" t="n">
        <v>1252</v>
      </c>
      <c r="F8" s="32" t="n">
        <v>1312</v>
      </c>
      <c r="G8" s="32" t="n">
        <v>1348</v>
      </c>
      <c r="H8" s="32" t="n">
        <v>1373</v>
      </c>
      <c r="I8" s="32" t="n">
        <v>1419</v>
      </c>
      <c r="J8" s="32" t="n">
        <v>1456</v>
      </c>
      <c r="K8" s="32" t="n">
        <v>1498</v>
      </c>
      <c r="L8" s="32" t="n">
        <v>1611</v>
      </c>
      <c r="M8" s="32" t="n">
        <v>1740</v>
      </c>
      <c r="N8" s="33" t="n">
        <f aca="false">(M8-B8)/B8</f>
        <v>0.690962099125364</v>
      </c>
    </row>
    <row r="9" customFormat="false" ht="15" hidden="false" customHeight="true" outlineLevel="0" collapsed="false">
      <c r="A9" s="3" t="s">
        <v>322</v>
      </c>
      <c r="B9" s="32" t="n">
        <v>967</v>
      </c>
      <c r="C9" s="32" t="n">
        <v>980</v>
      </c>
      <c r="D9" s="32" t="n">
        <v>966</v>
      </c>
      <c r="E9" s="32" t="n">
        <v>974</v>
      </c>
      <c r="F9" s="32" t="n">
        <v>986</v>
      </c>
      <c r="G9" s="32" t="n">
        <v>1000</v>
      </c>
      <c r="H9" s="32" t="n">
        <v>1008</v>
      </c>
      <c r="I9" s="32" t="n">
        <v>1073</v>
      </c>
      <c r="J9" s="32" t="n">
        <v>1177</v>
      </c>
      <c r="K9" s="32" t="n">
        <v>1241</v>
      </c>
      <c r="L9" s="32" t="n">
        <v>1403</v>
      </c>
      <c r="M9" s="32" t="n">
        <v>1492</v>
      </c>
      <c r="N9" s="33" t="n">
        <f aca="false">(M9-B9)/B9</f>
        <v>0.542916235780765</v>
      </c>
    </row>
    <row r="10" customFormat="false" ht="15" hidden="false" customHeight="true" outlineLevel="0" collapsed="false">
      <c r="A10" s="3" t="s">
        <v>323</v>
      </c>
      <c r="B10" s="32" t="n">
        <v>961</v>
      </c>
      <c r="C10" s="32" t="n">
        <v>1038</v>
      </c>
      <c r="D10" s="32" t="n">
        <v>1160</v>
      </c>
      <c r="E10" s="32" t="n">
        <v>1273</v>
      </c>
      <c r="F10" s="32" t="n">
        <v>1383</v>
      </c>
      <c r="G10" s="32" t="n">
        <v>1446</v>
      </c>
      <c r="H10" s="32" t="n">
        <v>1495</v>
      </c>
      <c r="I10" s="32" t="n">
        <v>1616</v>
      </c>
      <c r="J10" s="32" t="n">
        <v>1618</v>
      </c>
      <c r="K10" s="32" t="n">
        <v>1667</v>
      </c>
      <c r="L10" s="32" t="n">
        <v>1802</v>
      </c>
      <c r="M10" s="32" t="n">
        <v>2079</v>
      </c>
      <c r="N10" s="33" t="n">
        <f aca="false">(M10-B10)/B10</f>
        <v>1.1633714880333</v>
      </c>
    </row>
    <row r="11" customFormat="false" ht="15" hidden="false" customHeight="true" outlineLevel="0" collapsed="false">
      <c r="A11" s="3" t="s">
        <v>324</v>
      </c>
      <c r="B11" s="32" t="n">
        <v>1096</v>
      </c>
      <c r="C11" s="32" t="n">
        <v>1160</v>
      </c>
      <c r="D11" s="32" t="n">
        <v>1274</v>
      </c>
      <c r="E11" s="32" t="n">
        <v>1337</v>
      </c>
      <c r="F11" s="32" t="n">
        <v>1411</v>
      </c>
      <c r="G11" s="32" t="n">
        <v>1455</v>
      </c>
      <c r="H11" s="32" t="n">
        <v>1479</v>
      </c>
      <c r="I11" s="32" t="n">
        <v>1494</v>
      </c>
      <c r="J11" s="32" t="n">
        <v>1531</v>
      </c>
      <c r="K11" s="32" t="n">
        <v>1582</v>
      </c>
      <c r="L11" s="32" t="n">
        <v>1651</v>
      </c>
      <c r="M11" s="32" t="n">
        <v>1814</v>
      </c>
      <c r="N11" s="33" t="n">
        <f aca="false">(M11-B11)/B11</f>
        <v>0.655109489051095</v>
      </c>
    </row>
    <row r="12" customFormat="false" ht="15" hidden="false" customHeight="true" outlineLevel="0" collapsed="false">
      <c r="A12" s="3" t="s">
        <v>325</v>
      </c>
      <c r="B12" s="32" t="n">
        <v>1083</v>
      </c>
      <c r="C12" s="32" t="n">
        <v>1103</v>
      </c>
      <c r="D12" s="32" t="n">
        <v>1150</v>
      </c>
      <c r="E12" s="32" t="n">
        <v>1151</v>
      </c>
      <c r="F12" s="32" t="n">
        <v>1196</v>
      </c>
      <c r="G12" s="32" t="n">
        <v>1225</v>
      </c>
      <c r="H12" s="32" t="n">
        <v>1235</v>
      </c>
      <c r="I12" s="32" t="n">
        <v>1264</v>
      </c>
      <c r="J12" s="32" t="n">
        <v>1275</v>
      </c>
      <c r="K12" s="32" t="n">
        <v>1229</v>
      </c>
      <c r="L12" s="32" t="n">
        <v>1272</v>
      </c>
      <c r="M12" s="32" t="n">
        <v>1384</v>
      </c>
      <c r="N12" s="33" t="n">
        <f aca="false">(M12-B12)/B12</f>
        <v>0.277931671283472</v>
      </c>
    </row>
    <row r="13" customFormat="false" ht="15" hidden="false" customHeight="true" outlineLevel="0" collapsed="false">
      <c r="A13" s="3" t="s">
        <v>326</v>
      </c>
      <c r="B13" s="32" t="n">
        <v>664</v>
      </c>
      <c r="C13" s="32" t="n">
        <v>678</v>
      </c>
      <c r="D13" s="32" t="n">
        <v>709</v>
      </c>
      <c r="E13" s="32" t="n">
        <v>736</v>
      </c>
      <c r="F13" s="32" t="n">
        <v>780</v>
      </c>
      <c r="G13" s="32" t="n">
        <v>816</v>
      </c>
      <c r="H13" s="32" t="n">
        <v>833</v>
      </c>
      <c r="I13" s="32" t="n">
        <v>873</v>
      </c>
      <c r="J13" s="32" t="n">
        <v>908</v>
      </c>
      <c r="K13" s="32" t="n">
        <v>907</v>
      </c>
      <c r="L13" s="32" t="n">
        <v>988</v>
      </c>
      <c r="M13" s="32" t="n">
        <v>1103</v>
      </c>
      <c r="N13" s="33" t="n">
        <f aca="false">(M13-B13)/B13</f>
        <v>0.661144578313253</v>
      </c>
    </row>
    <row r="14" customFormat="false" ht="15" hidden="false" customHeight="true" outlineLevel="0" collapsed="false">
      <c r="A14" s="3" t="s">
        <v>327</v>
      </c>
      <c r="B14" s="32" t="n">
        <v>1933</v>
      </c>
      <c r="C14" s="32" t="n">
        <v>2084</v>
      </c>
      <c r="D14" s="32" t="n">
        <v>2115</v>
      </c>
      <c r="E14" s="32" t="n">
        <v>2055</v>
      </c>
      <c r="F14" s="32" t="n">
        <v>1993</v>
      </c>
      <c r="G14" s="32" t="n">
        <v>1918</v>
      </c>
      <c r="H14" s="32" t="n">
        <v>1951</v>
      </c>
      <c r="I14" s="32" t="n">
        <v>1960</v>
      </c>
      <c r="J14" s="32" t="n">
        <v>1988</v>
      </c>
      <c r="K14" s="32" t="n">
        <v>2165</v>
      </c>
      <c r="L14" s="32" t="n">
        <v>2437</v>
      </c>
      <c r="M14" s="32" t="n">
        <v>2677</v>
      </c>
      <c r="N14" s="33" t="n">
        <f aca="false">(M14-B14)/B14</f>
        <v>0.384893947232281</v>
      </c>
    </row>
    <row r="15" customFormat="false" ht="15" hidden="false" customHeight="true" outlineLevel="0" collapsed="false">
      <c r="A15" s="3" t="s">
        <v>328</v>
      </c>
      <c r="B15" s="32" t="n">
        <v>906</v>
      </c>
      <c r="C15" s="32" t="n">
        <v>975</v>
      </c>
      <c r="D15" s="32" t="n">
        <v>1044</v>
      </c>
      <c r="E15" s="32" t="n">
        <v>1089</v>
      </c>
      <c r="F15" s="32" t="n">
        <v>1152</v>
      </c>
      <c r="G15" s="32" t="n">
        <v>1200</v>
      </c>
      <c r="H15" s="32" t="n">
        <v>1267</v>
      </c>
      <c r="I15" s="32" t="n">
        <v>1313</v>
      </c>
      <c r="J15" s="32" t="n">
        <v>1362</v>
      </c>
      <c r="K15" s="32" t="n">
        <v>1403</v>
      </c>
      <c r="L15" s="32" t="n">
        <v>1466</v>
      </c>
      <c r="M15" s="32" t="n">
        <v>1655</v>
      </c>
      <c r="N15" s="33" t="n">
        <f aca="false">(M15-B15)/B15</f>
        <v>0.826710816777042</v>
      </c>
    </row>
    <row r="16" customFormat="false" ht="15" hidden="false" customHeight="true" outlineLevel="0" collapsed="false">
      <c r="A16" s="3" t="s">
        <v>329</v>
      </c>
      <c r="B16" s="32" t="n">
        <v>907</v>
      </c>
      <c r="C16" s="32" t="n">
        <v>957</v>
      </c>
      <c r="D16" s="32" t="n">
        <v>953</v>
      </c>
      <c r="E16" s="32" t="n">
        <v>1018</v>
      </c>
      <c r="F16" s="32" t="n">
        <v>1014</v>
      </c>
      <c r="G16" s="32" t="n">
        <v>1026</v>
      </c>
      <c r="H16" s="32" t="n">
        <v>1102</v>
      </c>
      <c r="I16" s="32" t="n">
        <v>1140</v>
      </c>
      <c r="J16" s="32" t="n">
        <v>1182</v>
      </c>
      <c r="K16" s="32" t="n">
        <v>1245</v>
      </c>
      <c r="L16" s="32" t="n">
        <v>1299</v>
      </c>
      <c r="M16" s="32" t="n">
        <v>1431</v>
      </c>
      <c r="N16" s="33" t="n">
        <f aca="false">(M16-B16)/B16</f>
        <v>0.577728776185226</v>
      </c>
    </row>
    <row r="17" customFormat="false" ht="15" hidden="false" customHeight="true" outlineLevel="0" collapsed="false">
      <c r="A17" s="3" t="s">
        <v>330</v>
      </c>
      <c r="B17" s="32" t="n">
        <v>518</v>
      </c>
      <c r="C17" s="32" t="n">
        <v>538</v>
      </c>
      <c r="D17" s="32" t="n">
        <v>561</v>
      </c>
      <c r="E17" s="32" t="n">
        <v>590</v>
      </c>
      <c r="F17" s="32" t="n">
        <v>692</v>
      </c>
      <c r="G17" s="32" t="n">
        <v>703</v>
      </c>
      <c r="H17" s="32" t="n">
        <v>730</v>
      </c>
      <c r="I17" s="32" t="n">
        <v>772</v>
      </c>
      <c r="J17" s="32" t="n">
        <v>799</v>
      </c>
      <c r="K17" s="32" t="n">
        <v>810</v>
      </c>
      <c r="L17" s="32" t="n">
        <v>884</v>
      </c>
      <c r="M17" s="32" t="n">
        <v>1002</v>
      </c>
      <c r="N17" s="33" t="n">
        <f aca="false">(M17-B17)/B17</f>
        <v>0.934362934362934</v>
      </c>
    </row>
    <row r="18" customFormat="false" ht="15" hidden="false" customHeight="true" outlineLevel="0" collapsed="false">
      <c r="A18" s="3" t="s">
        <v>331</v>
      </c>
      <c r="B18" s="32" t="n">
        <v>822</v>
      </c>
      <c r="C18" s="32" t="n">
        <v>881</v>
      </c>
      <c r="D18" s="32" t="n">
        <v>938</v>
      </c>
      <c r="E18" s="32" t="n">
        <v>987</v>
      </c>
      <c r="F18" s="32" t="n">
        <v>1033</v>
      </c>
      <c r="G18" s="32" t="n">
        <v>1042</v>
      </c>
      <c r="H18" s="32" t="n">
        <v>1056</v>
      </c>
      <c r="I18" s="32" t="n">
        <v>1103</v>
      </c>
      <c r="J18" s="32" t="n">
        <v>1054</v>
      </c>
      <c r="K18" s="32" t="n">
        <v>1144</v>
      </c>
      <c r="L18" s="32" t="n">
        <v>1223</v>
      </c>
      <c r="M18" s="32" t="n">
        <v>1343</v>
      </c>
      <c r="N18" s="33" t="n">
        <f aca="false">(M18-B18)/B18</f>
        <v>0.6338199513382</v>
      </c>
    </row>
    <row r="19" customFormat="false" ht="15" hidden="false" customHeight="true" outlineLevel="0" collapsed="false">
      <c r="A19" s="3" t="s">
        <v>332</v>
      </c>
      <c r="B19" s="32" t="n">
        <v>779</v>
      </c>
      <c r="C19" s="32" t="n">
        <v>840</v>
      </c>
      <c r="D19" s="32" t="n">
        <v>887</v>
      </c>
      <c r="E19" s="32" t="n">
        <v>944</v>
      </c>
      <c r="F19" s="32" t="n">
        <v>983</v>
      </c>
      <c r="G19" s="32" t="n">
        <v>1003</v>
      </c>
      <c r="H19" s="32" t="n">
        <v>1000</v>
      </c>
      <c r="I19" s="32" t="n">
        <v>1030</v>
      </c>
      <c r="J19" s="32" t="n">
        <v>983</v>
      </c>
      <c r="K19" s="32" t="n">
        <v>1021</v>
      </c>
      <c r="L19" s="32" t="n">
        <v>1058</v>
      </c>
      <c r="M19" s="32" t="n">
        <v>1191</v>
      </c>
      <c r="N19" s="33" t="n">
        <f aca="false">(M19-B19)/B19</f>
        <v>0.528883183568678</v>
      </c>
    </row>
    <row r="20" customFormat="false" ht="15" hidden="false" customHeight="true" outlineLevel="0" collapsed="false">
      <c r="A20" s="3" t="s">
        <v>333</v>
      </c>
      <c r="B20" s="32" t="n">
        <v>713</v>
      </c>
      <c r="C20" s="32" t="n">
        <v>779</v>
      </c>
      <c r="D20" s="32" t="n">
        <v>832</v>
      </c>
      <c r="E20" s="32" t="n">
        <v>853</v>
      </c>
      <c r="F20" s="32" t="n">
        <v>919</v>
      </c>
      <c r="G20" s="32" t="n">
        <v>945</v>
      </c>
      <c r="H20" s="32" t="n">
        <v>964</v>
      </c>
      <c r="I20" s="32" t="n">
        <v>987</v>
      </c>
      <c r="J20" s="32" t="n">
        <v>913</v>
      </c>
      <c r="K20" s="32" t="n">
        <v>998</v>
      </c>
      <c r="L20" s="32" t="n">
        <v>1043</v>
      </c>
      <c r="M20" s="32" t="n">
        <v>1268</v>
      </c>
      <c r="N20" s="33" t="n">
        <f aca="false">(M20-B20)/B20</f>
        <v>0.778401122019635</v>
      </c>
    </row>
    <row r="21" customFormat="false" ht="15" hidden="false" customHeight="true" outlineLevel="0" collapsed="false">
      <c r="A21" s="3" t="s">
        <v>334</v>
      </c>
      <c r="B21" s="32" t="n">
        <v>1103</v>
      </c>
      <c r="C21" s="32" t="n">
        <v>1213</v>
      </c>
      <c r="D21" s="32" t="n">
        <v>1343</v>
      </c>
      <c r="E21" s="32" t="n">
        <v>1431</v>
      </c>
      <c r="F21" s="32" t="n">
        <v>1531</v>
      </c>
      <c r="G21" s="32" t="n">
        <v>1548</v>
      </c>
      <c r="H21" s="32" t="n">
        <v>1584</v>
      </c>
      <c r="I21" s="32" t="n">
        <v>1617</v>
      </c>
      <c r="J21" s="32" t="n">
        <v>1519</v>
      </c>
      <c r="K21" s="32" t="n">
        <v>1478</v>
      </c>
      <c r="L21" s="32" t="n">
        <v>1491</v>
      </c>
      <c r="M21" s="32" t="n">
        <v>1583</v>
      </c>
      <c r="N21" s="33" t="n">
        <f aca="false">(M21-B21)/B21</f>
        <v>0.43517679057117</v>
      </c>
    </row>
    <row r="22" customFormat="false" ht="15" hidden="false" customHeight="true" outlineLevel="0" collapsed="false">
      <c r="A22" s="3" t="s">
        <v>335</v>
      </c>
      <c r="B22" s="32" t="n">
        <v>839</v>
      </c>
      <c r="C22" s="32" t="n">
        <v>916</v>
      </c>
      <c r="D22" s="32" t="n">
        <v>981</v>
      </c>
      <c r="E22" s="32" t="n">
        <v>1023</v>
      </c>
      <c r="F22" s="32" t="n">
        <v>1062</v>
      </c>
      <c r="G22" s="32" t="n">
        <v>1085</v>
      </c>
      <c r="H22" s="32" t="n">
        <v>1109</v>
      </c>
      <c r="I22" s="32" t="n">
        <v>1152</v>
      </c>
      <c r="J22" s="32" t="n">
        <v>1172</v>
      </c>
      <c r="K22" s="32" t="n">
        <v>1174</v>
      </c>
      <c r="L22" s="32" t="n">
        <v>1232</v>
      </c>
      <c r="M22" s="32" t="n">
        <v>1359</v>
      </c>
      <c r="N22" s="33" t="n">
        <f aca="false">(M22-B22)/B22</f>
        <v>0.619785458879619</v>
      </c>
    </row>
    <row r="23" customFormat="false" ht="15" hidden="false" customHeight="true" outlineLevel="0" collapsed="false">
      <c r="A23" s="3" t="s">
        <v>336</v>
      </c>
      <c r="B23" s="32" t="n">
        <v>1672</v>
      </c>
      <c r="C23" s="32" t="n">
        <v>1742</v>
      </c>
      <c r="D23" s="32" t="n">
        <v>1822</v>
      </c>
      <c r="E23" s="32" t="n">
        <v>1847</v>
      </c>
      <c r="F23" s="32" t="n">
        <v>1945</v>
      </c>
      <c r="G23" s="32" t="n">
        <v>1967</v>
      </c>
      <c r="H23" s="32" t="n">
        <v>1968</v>
      </c>
      <c r="I23" s="32" t="n">
        <v>1987</v>
      </c>
      <c r="J23" s="32" t="n">
        <v>2037</v>
      </c>
      <c r="K23" s="32" t="n">
        <v>2038</v>
      </c>
      <c r="L23" s="32" t="n">
        <v>2259</v>
      </c>
      <c r="M23" s="32" t="n">
        <v>2603</v>
      </c>
      <c r="N23" s="33" t="n">
        <f aca="false">(M23-B23)/B23</f>
        <v>0.556818181818182</v>
      </c>
    </row>
    <row r="24" customFormat="false" ht="15" hidden="false" customHeight="true" outlineLevel="0" collapsed="false">
      <c r="A24" s="3" t="s">
        <v>337</v>
      </c>
      <c r="B24" s="32" t="n">
        <v>714</v>
      </c>
      <c r="C24" s="32" t="n">
        <v>741</v>
      </c>
      <c r="D24" s="32" t="n">
        <v>776</v>
      </c>
      <c r="E24" s="32" t="n">
        <v>811</v>
      </c>
      <c r="F24" s="32" t="n">
        <v>843</v>
      </c>
      <c r="G24" s="32" t="n">
        <v>866</v>
      </c>
      <c r="H24" s="32" t="n">
        <v>882</v>
      </c>
      <c r="I24" s="32" t="n">
        <v>905</v>
      </c>
      <c r="J24" s="32" t="n">
        <v>936</v>
      </c>
      <c r="K24" s="32" t="n">
        <v>956</v>
      </c>
      <c r="L24" s="32" t="n">
        <v>996</v>
      </c>
      <c r="M24" s="32" t="n">
        <v>1077</v>
      </c>
      <c r="N24" s="33" t="n">
        <f aca="false">(M24-B24)/B24</f>
        <v>0.508403361344538</v>
      </c>
    </row>
    <row r="25" customFormat="false" ht="15" hidden="false" customHeight="true" outlineLevel="0" collapsed="false">
      <c r="A25" s="3" t="s">
        <v>338</v>
      </c>
      <c r="B25" s="32" t="n">
        <v>800</v>
      </c>
      <c r="C25" s="32" t="n">
        <v>837</v>
      </c>
      <c r="D25" s="32" t="n">
        <v>904</v>
      </c>
      <c r="E25" s="32" t="n">
        <v>942</v>
      </c>
      <c r="F25" s="32" t="n">
        <v>982</v>
      </c>
      <c r="G25" s="32" t="n">
        <v>1022</v>
      </c>
      <c r="H25" s="32" t="n">
        <v>1037</v>
      </c>
      <c r="I25" s="32" t="n">
        <v>1071</v>
      </c>
      <c r="J25" s="32" t="n">
        <v>1125</v>
      </c>
      <c r="K25" s="32" t="n">
        <v>1169</v>
      </c>
      <c r="L25" s="32" t="n">
        <v>1238</v>
      </c>
      <c r="M25" s="32" t="n">
        <v>1392</v>
      </c>
      <c r="N25" s="33" t="n">
        <f aca="false">(M25-B25)/B25</f>
        <v>0.74</v>
      </c>
    </row>
    <row r="26" customFormat="false" ht="15" hidden="false" customHeight="true" outlineLevel="0" collapsed="false">
      <c r="A26" s="3" t="s">
        <v>339</v>
      </c>
      <c r="B26" s="32" t="n">
        <v>1072</v>
      </c>
      <c r="C26" s="32" t="n">
        <v>1150</v>
      </c>
      <c r="D26" s="32" t="n">
        <v>1263</v>
      </c>
      <c r="E26" s="32" t="n">
        <v>1314</v>
      </c>
      <c r="F26" s="32" t="n">
        <v>1379</v>
      </c>
      <c r="G26" s="32" t="n">
        <v>1451</v>
      </c>
      <c r="H26" s="32" t="n">
        <v>1488</v>
      </c>
      <c r="I26" s="32" t="n">
        <v>1543</v>
      </c>
      <c r="J26" s="32" t="n">
        <v>1617</v>
      </c>
      <c r="K26" s="32" t="n">
        <v>1667</v>
      </c>
      <c r="L26" s="32" t="n">
        <v>1712</v>
      </c>
      <c r="M26" s="32" t="n">
        <v>1871</v>
      </c>
      <c r="N26" s="33" t="n">
        <f aca="false">(M26-B26)/B26</f>
        <v>0.745335820895522</v>
      </c>
    </row>
    <row r="27" customFormat="false" ht="15" hidden="false" customHeight="true" outlineLevel="0" collapsed="false">
      <c r="A27" s="3" t="s">
        <v>340</v>
      </c>
      <c r="B27" s="32" t="n">
        <v>774</v>
      </c>
      <c r="C27" s="32" t="n">
        <v>802</v>
      </c>
      <c r="D27" s="32" t="n">
        <v>839</v>
      </c>
      <c r="E27" s="32" t="n">
        <v>865</v>
      </c>
      <c r="F27" s="32" t="n">
        <v>908</v>
      </c>
      <c r="G27" s="32" t="n">
        <v>952</v>
      </c>
      <c r="H27" s="32" t="n">
        <v>942</v>
      </c>
      <c r="I27" s="32" t="n">
        <v>981</v>
      </c>
      <c r="J27" s="32" t="n">
        <v>999</v>
      </c>
      <c r="K27" s="32" t="n">
        <v>1002</v>
      </c>
      <c r="L27" s="32" t="n">
        <v>993</v>
      </c>
      <c r="M27" s="32" t="n">
        <v>1056</v>
      </c>
      <c r="N27" s="33" t="n">
        <f aca="false">(M27-B27)/B27</f>
        <v>0.364341085271318</v>
      </c>
    </row>
    <row r="28" customFormat="false" ht="15" hidden="false" customHeight="true" outlineLevel="0" collapsed="false">
      <c r="A28" s="3" t="s">
        <v>341</v>
      </c>
      <c r="B28" s="32" t="n">
        <v>1056</v>
      </c>
      <c r="C28" s="32" t="n">
        <v>1140</v>
      </c>
      <c r="D28" s="32" t="n">
        <v>1222</v>
      </c>
      <c r="E28" s="32" t="n">
        <v>1219</v>
      </c>
      <c r="F28" s="32" t="n">
        <v>1323</v>
      </c>
      <c r="G28" s="32" t="n">
        <v>1340</v>
      </c>
      <c r="H28" s="32" t="n">
        <v>1348</v>
      </c>
      <c r="I28" s="32" t="n">
        <v>1400</v>
      </c>
      <c r="J28" s="32" t="n">
        <v>1433</v>
      </c>
      <c r="K28" s="32" t="n">
        <v>1481</v>
      </c>
      <c r="L28" s="32" t="n">
        <v>1607</v>
      </c>
      <c r="M28" s="32" t="n">
        <v>1774</v>
      </c>
      <c r="N28" s="33" t="n">
        <f aca="false">(M28-B28)/B28</f>
        <v>0.679924242424242</v>
      </c>
    </row>
    <row r="29" customFormat="false" ht="15" hidden="false" customHeight="true" outlineLevel="0" collapsed="false">
      <c r="A29" s="3" t="s">
        <v>342</v>
      </c>
      <c r="B29" s="32" t="n">
        <v>1409</v>
      </c>
      <c r="C29" s="32" t="n">
        <v>1314</v>
      </c>
      <c r="D29" s="32" t="n">
        <v>1395</v>
      </c>
      <c r="E29" s="32" t="n">
        <v>1447</v>
      </c>
      <c r="F29" s="32" t="n">
        <v>1508</v>
      </c>
      <c r="G29" s="32" t="n">
        <v>1525</v>
      </c>
      <c r="H29" s="32" t="n">
        <v>1537</v>
      </c>
      <c r="I29" s="32" t="n">
        <v>1578</v>
      </c>
      <c r="J29" s="32" t="n">
        <v>1622</v>
      </c>
      <c r="K29" s="32" t="n">
        <v>1674</v>
      </c>
      <c r="L29" s="32" t="n">
        <v>1766</v>
      </c>
      <c r="M29" s="32" t="n">
        <v>1907</v>
      </c>
      <c r="N29" s="33" t="n">
        <f aca="false">(M29-B29)/B29</f>
        <v>0.353442157558552</v>
      </c>
    </row>
    <row r="30" customFormat="false" ht="15" hidden="false" customHeight="true" outlineLevel="0" collapsed="false">
      <c r="A30" s="3" t="s">
        <v>343</v>
      </c>
      <c r="B30" s="32" t="n">
        <v>1022</v>
      </c>
      <c r="C30" s="32" t="n">
        <v>1091</v>
      </c>
      <c r="D30" s="32" t="n">
        <v>1143</v>
      </c>
      <c r="E30" s="32" t="n">
        <v>1199</v>
      </c>
      <c r="F30" s="32" t="n">
        <v>1253</v>
      </c>
      <c r="G30" s="32" t="n">
        <v>1280</v>
      </c>
      <c r="H30" s="32" t="n">
        <v>1285</v>
      </c>
      <c r="I30" s="32" t="n">
        <v>1383</v>
      </c>
      <c r="J30" s="32" t="n">
        <v>1299</v>
      </c>
      <c r="K30" s="32" t="n">
        <v>1301</v>
      </c>
      <c r="L30" s="32" t="n">
        <v>1340</v>
      </c>
      <c r="M30" s="32" t="n">
        <v>1668</v>
      </c>
      <c r="N30" s="33" t="n">
        <f aca="false">(M30-B30)/B30</f>
        <v>0.632093933463797</v>
      </c>
    </row>
    <row r="31" customFormat="false" ht="15" hidden="false" customHeight="true" outlineLevel="0" collapsed="false">
      <c r="A31" s="3" t="s">
        <v>344</v>
      </c>
      <c r="B31" s="32" t="n">
        <v>818</v>
      </c>
      <c r="C31" s="32" t="n">
        <v>871</v>
      </c>
      <c r="D31" s="32" t="n">
        <v>938</v>
      </c>
      <c r="E31" s="32" t="n">
        <v>1003</v>
      </c>
      <c r="F31" s="32" t="n">
        <v>1081</v>
      </c>
      <c r="G31" s="32" t="n">
        <v>1130</v>
      </c>
      <c r="H31" s="32" t="n">
        <v>1174</v>
      </c>
      <c r="I31" s="32" t="n">
        <v>1237</v>
      </c>
      <c r="J31" s="32" t="n">
        <v>1287</v>
      </c>
      <c r="K31" s="32" t="n">
        <v>1347</v>
      </c>
      <c r="L31" s="32" t="n">
        <v>1471</v>
      </c>
      <c r="M31" s="32" t="n">
        <v>1639</v>
      </c>
      <c r="N31" s="33" t="n">
        <f aca="false">(M31-B31)/B31</f>
        <v>1.00366748166259</v>
      </c>
    </row>
    <row r="32" customFormat="false" ht="15" hidden="false" customHeight="true" outlineLevel="0" collapsed="false">
      <c r="A32" s="3" t="s">
        <v>345</v>
      </c>
      <c r="B32" s="32" t="n">
        <v>958</v>
      </c>
      <c r="C32" s="32" t="n">
        <v>1040</v>
      </c>
      <c r="D32" s="32" t="n">
        <v>1151</v>
      </c>
      <c r="E32" s="32" t="n">
        <v>1226</v>
      </c>
      <c r="F32" s="32" t="n">
        <v>1360</v>
      </c>
      <c r="G32" s="32" t="n">
        <v>1402</v>
      </c>
      <c r="H32" s="32" t="n">
        <v>1481</v>
      </c>
      <c r="I32" s="32" t="n">
        <v>1569</v>
      </c>
      <c r="J32" s="32" t="n">
        <v>1564</v>
      </c>
      <c r="K32" s="32" t="n">
        <v>1586</v>
      </c>
      <c r="L32" s="32" t="n">
        <v>1684</v>
      </c>
      <c r="M32" s="32" t="n">
        <v>1869</v>
      </c>
      <c r="N32" s="33" t="n">
        <f aca="false">(M32-B32)/B32</f>
        <v>0.950939457202505</v>
      </c>
    </row>
    <row r="33" customFormat="false" ht="15" hidden="false" customHeight="true" outlineLevel="0" collapsed="false">
      <c r="A33" s="3" t="s">
        <v>346</v>
      </c>
      <c r="B33" s="32" t="n">
        <v>689</v>
      </c>
      <c r="C33" s="32" t="n">
        <v>674</v>
      </c>
      <c r="D33" s="32" t="n">
        <v>687</v>
      </c>
      <c r="E33" s="32" t="n">
        <v>704</v>
      </c>
      <c r="F33" s="32" t="n">
        <v>737</v>
      </c>
      <c r="G33" s="32" t="n">
        <v>742</v>
      </c>
      <c r="H33" s="32" t="n">
        <v>755</v>
      </c>
      <c r="I33" s="32" t="n">
        <v>776</v>
      </c>
      <c r="J33" s="32" t="n">
        <v>791</v>
      </c>
      <c r="K33" s="32" t="n">
        <v>824</v>
      </c>
      <c r="L33" s="32" t="n">
        <v>863</v>
      </c>
      <c r="M33" s="32" t="n">
        <v>948</v>
      </c>
      <c r="N33" s="33" t="n">
        <f aca="false">(M33-B33)/B33</f>
        <v>0.375907111756168</v>
      </c>
    </row>
    <row r="34" customFormat="false" ht="15" hidden="false" customHeight="true" outlineLevel="0" collapsed="false">
      <c r="A34" s="3" t="s">
        <v>347</v>
      </c>
      <c r="B34" s="32" t="n">
        <v>811</v>
      </c>
      <c r="C34" s="32" t="n">
        <v>848</v>
      </c>
      <c r="D34" s="32" t="n">
        <v>885</v>
      </c>
      <c r="E34" s="32" t="n">
        <v>905</v>
      </c>
      <c r="F34" s="32" t="n">
        <v>941</v>
      </c>
      <c r="G34" s="32" t="n">
        <v>965</v>
      </c>
      <c r="H34" s="32" t="n">
        <v>972</v>
      </c>
      <c r="I34" s="32" t="n">
        <v>984</v>
      </c>
      <c r="J34" s="32" t="n">
        <v>1021</v>
      </c>
      <c r="K34" s="32" t="n">
        <v>1048</v>
      </c>
      <c r="L34" s="32" t="n">
        <v>1090</v>
      </c>
      <c r="M34" s="32" t="n">
        <v>1188</v>
      </c>
      <c r="N34" s="33" t="n">
        <f aca="false">(M34-B34)/B34</f>
        <v>0.464858199753391</v>
      </c>
    </row>
    <row r="35" customFormat="false" ht="15" hidden="false" customHeight="true" outlineLevel="0" collapsed="false">
      <c r="A35" s="3" t="s">
        <v>348</v>
      </c>
      <c r="B35" s="32" t="n">
        <v>915</v>
      </c>
      <c r="C35" s="32" t="n">
        <v>981</v>
      </c>
      <c r="D35" s="32" t="n">
        <v>1058</v>
      </c>
      <c r="E35" s="32" t="n">
        <v>1092</v>
      </c>
      <c r="F35" s="32" t="n">
        <v>1149</v>
      </c>
      <c r="G35" s="32" t="n">
        <v>1174</v>
      </c>
      <c r="H35" s="32" t="n">
        <v>1192</v>
      </c>
      <c r="I35" s="32" t="n">
        <v>1209</v>
      </c>
      <c r="J35" s="32" t="n">
        <v>1237</v>
      </c>
      <c r="K35" s="32" t="n">
        <v>1277</v>
      </c>
      <c r="L35" s="32" t="n">
        <v>1309</v>
      </c>
      <c r="M35" s="32" t="n">
        <v>1417</v>
      </c>
      <c r="N35" s="33" t="n">
        <f aca="false">(M35-B35)/B35</f>
        <v>0.548633879781421</v>
      </c>
    </row>
    <row r="36" customFormat="false" ht="15" hidden="false" customHeight="true" outlineLevel="0" collapsed="false">
      <c r="A36" s="3" t="s">
        <v>349</v>
      </c>
      <c r="B36" s="32" t="n">
        <v>793</v>
      </c>
      <c r="C36" s="32" t="n">
        <v>844</v>
      </c>
      <c r="D36" s="32" t="n">
        <v>898</v>
      </c>
      <c r="E36" s="32" t="n">
        <v>937</v>
      </c>
      <c r="F36" s="32" t="n">
        <v>982</v>
      </c>
      <c r="G36" s="32" t="n">
        <v>996</v>
      </c>
      <c r="H36" s="32" t="n">
        <v>1017</v>
      </c>
      <c r="I36" s="32" t="n">
        <v>1075</v>
      </c>
      <c r="J36" s="32" t="n">
        <v>1126</v>
      </c>
      <c r="K36" s="32" t="n">
        <v>1151</v>
      </c>
      <c r="L36" s="32" t="n">
        <v>1229</v>
      </c>
      <c r="M36" s="32" t="n">
        <v>1322</v>
      </c>
      <c r="N36" s="33" t="n">
        <f aca="false">(M36-B36)/B36</f>
        <v>0.667087011349307</v>
      </c>
    </row>
    <row r="37" customFormat="false" ht="15" hidden="false" customHeight="true" outlineLevel="0" collapsed="false">
      <c r="A37" s="3" t="s">
        <v>350</v>
      </c>
      <c r="B37" s="32" t="n">
        <v>1097</v>
      </c>
      <c r="C37" s="32" t="n">
        <v>1158</v>
      </c>
      <c r="D37" s="32" t="n">
        <v>1213</v>
      </c>
      <c r="E37" s="32" t="n">
        <v>1256</v>
      </c>
      <c r="F37" s="32" t="n">
        <v>1287</v>
      </c>
      <c r="G37" s="32" t="n">
        <v>1309</v>
      </c>
      <c r="H37" s="32" t="n">
        <v>1309</v>
      </c>
      <c r="I37" s="32" t="n">
        <v>1321</v>
      </c>
      <c r="J37" s="32" t="n">
        <v>1357</v>
      </c>
      <c r="K37" s="32" t="n">
        <v>1356</v>
      </c>
      <c r="L37" s="32" t="n">
        <v>1455</v>
      </c>
      <c r="M37" s="32" t="n">
        <v>1628</v>
      </c>
      <c r="N37" s="33" t="n">
        <f aca="false">(M37-B37)/B37</f>
        <v>0.48404740200547</v>
      </c>
    </row>
    <row r="38" customFormat="false" ht="15" hidden="false" customHeight="true" outlineLevel="0" collapsed="false">
      <c r="A38" s="3" t="s">
        <v>351</v>
      </c>
      <c r="B38" s="32" t="n">
        <v>869</v>
      </c>
      <c r="C38" s="32" t="n">
        <v>927</v>
      </c>
      <c r="D38" s="32" t="n">
        <v>1008</v>
      </c>
      <c r="E38" s="32" t="n">
        <v>1056</v>
      </c>
      <c r="F38" s="32" t="n">
        <v>1075</v>
      </c>
      <c r="G38" s="32" t="n">
        <v>1098</v>
      </c>
      <c r="H38" s="32" t="n">
        <v>1086</v>
      </c>
      <c r="I38" s="32" t="n">
        <v>1103</v>
      </c>
      <c r="J38" s="32" t="n">
        <v>1193</v>
      </c>
      <c r="K38" s="32" t="n">
        <v>1119</v>
      </c>
      <c r="L38" s="32" t="n">
        <v>1192</v>
      </c>
      <c r="M38" s="32" t="n">
        <v>1621</v>
      </c>
      <c r="N38" s="33" t="n">
        <f aca="false">(M38-B38)/B38</f>
        <v>0.86536248561565</v>
      </c>
    </row>
    <row r="39" customFormat="false" ht="15" hidden="false" customHeight="true" outlineLevel="0" collapsed="false">
      <c r="A39" s="3" t="s">
        <v>352</v>
      </c>
      <c r="B39" s="32" t="n">
        <v>969</v>
      </c>
      <c r="C39" s="32" t="n">
        <v>1038</v>
      </c>
      <c r="D39" s="32" t="n">
        <v>1078</v>
      </c>
      <c r="E39" s="32" t="n">
        <v>1136</v>
      </c>
      <c r="F39" s="32" t="n">
        <v>1200</v>
      </c>
      <c r="G39" s="32" t="n">
        <v>1239</v>
      </c>
      <c r="H39" s="32" t="n">
        <v>1253</v>
      </c>
      <c r="I39" s="32" t="n">
        <v>1293</v>
      </c>
      <c r="J39" s="32" t="n">
        <v>1236</v>
      </c>
      <c r="K39" s="32" t="n">
        <v>1230</v>
      </c>
      <c r="L39" s="32" t="n">
        <v>1256</v>
      </c>
      <c r="M39" s="32" t="n">
        <v>1325</v>
      </c>
      <c r="N39" s="33" t="n">
        <f aca="false">(M39-B39)/B39</f>
        <v>0.367389060887513</v>
      </c>
    </row>
    <row r="40" customFormat="false" ht="15" hidden="false" customHeight="true" outlineLevel="0" collapsed="false">
      <c r="A40" s="3" t="s">
        <v>353</v>
      </c>
      <c r="B40" s="32" t="n">
        <v>644</v>
      </c>
      <c r="C40" s="32" t="n">
        <v>721</v>
      </c>
      <c r="D40" s="32" t="n">
        <v>763</v>
      </c>
      <c r="E40" s="32" t="n">
        <v>797</v>
      </c>
      <c r="F40" s="32" t="n">
        <v>819</v>
      </c>
      <c r="G40" s="32" t="n">
        <v>850</v>
      </c>
      <c r="H40" s="32" t="n">
        <v>862</v>
      </c>
      <c r="I40" s="32" t="n">
        <v>874</v>
      </c>
      <c r="J40" s="32" t="n">
        <v>853</v>
      </c>
      <c r="K40" s="32" t="n">
        <v>871</v>
      </c>
      <c r="L40" s="32" t="n">
        <v>920</v>
      </c>
      <c r="M40" s="32" t="n">
        <v>995</v>
      </c>
      <c r="N40" s="33" t="n">
        <f aca="false">(M40-B40)/B40</f>
        <v>0.545031055900621</v>
      </c>
    </row>
    <row r="41" customFormat="false" ht="15" hidden="false" customHeight="true" outlineLevel="0" collapsed="false">
      <c r="A41" s="3" t="s">
        <v>354</v>
      </c>
      <c r="B41" s="32" t="n">
        <v>1386</v>
      </c>
      <c r="C41" s="32" t="n">
        <v>1501</v>
      </c>
      <c r="D41" s="32" t="n">
        <v>1654</v>
      </c>
      <c r="E41" s="32" t="n">
        <v>1772</v>
      </c>
      <c r="F41" s="32" t="n">
        <v>1879</v>
      </c>
      <c r="G41" s="32" t="n">
        <v>1875</v>
      </c>
      <c r="H41" s="32" t="n">
        <v>1885</v>
      </c>
      <c r="I41" s="32" t="n">
        <v>1944</v>
      </c>
      <c r="J41" s="32" t="n">
        <v>2000</v>
      </c>
      <c r="K41" s="32" t="n">
        <v>2040</v>
      </c>
      <c r="L41" s="32" t="n">
        <v>2155</v>
      </c>
      <c r="M41" s="32" t="n">
        <v>2268</v>
      </c>
      <c r="N41" s="33" t="n">
        <f aca="false">(M41-B41)/B41</f>
        <v>0.636363636363636</v>
      </c>
    </row>
    <row r="42" customFormat="false" ht="15" hidden="false" customHeight="true" outlineLevel="0" collapsed="false">
      <c r="A42" s="3" t="s">
        <v>355</v>
      </c>
      <c r="B42" s="32" t="n">
        <v>559</v>
      </c>
      <c r="C42" s="32" t="n">
        <v>567</v>
      </c>
      <c r="D42" s="32" t="n">
        <v>568</v>
      </c>
      <c r="E42" s="32" t="n">
        <v>574</v>
      </c>
      <c r="F42" s="32" t="n">
        <v>643</v>
      </c>
      <c r="G42" s="32" t="n">
        <v>659</v>
      </c>
      <c r="H42" s="32" t="n">
        <v>677</v>
      </c>
      <c r="I42" s="32" t="n">
        <v>706</v>
      </c>
      <c r="J42" s="32" t="n">
        <v>727</v>
      </c>
      <c r="K42" s="32" t="n">
        <v>735</v>
      </c>
      <c r="L42" s="32" t="n">
        <v>793</v>
      </c>
      <c r="M42" s="32" t="n">
        <v>893</v>
      </c>
      <c r="N42" s="33" t="n">
        <f aca="false">(M42-B42)/B42</f>
        <v>0.597495527728086</v>
      </c>
    </row>
    <row r="43" customFormat="false" ht="15" hidden="false" customHeight="true" outlineLevel="0" collapsed="false">
      <c r="A43" s="3" t="s">
        <v>356</v>
      </c>
      <c r="B43" s="32" t="n">
        <v>744</v>
      </c>
      <c r="C43" s="32" t="n">
        <v>804</v>
      </c>
      <c r="D43" s="32" t="n">
        <v>863</v>
      </c>
      <c r="E43" s="32" t="n">
        <v>893</v>
      </c>
      <c r="F43" s="32" t="n">
        <v>913</v>
      </c>
      <c r="G43" s="32" t="n">
        <v>927</v>
      </c>
      <c r="H43" s="32" t="n">
        <v>931</v>
      </c>
      <c r="I43" s="32" t="n">
        <v>943</v>
      </c>
      <c r="J43" s="32" t="n">
        <v>955</v>
      </c>
      <c r="K43" s="32" t="n">
        <v>967</v>
      </c>
      <c r="L43" s="32" t="n">
        <v>1014</v>
      </c>
      <c r="M43" s="32" t="n">
        <v>1120</v>
      </c>
      <c r="N43" s="33" t="n">
        <f aca="false">(M43-B43)/B43</f>
        <v>0.505376344086022</v>
      </c>
    </row>
    <row r="44" customFormat="false" ht="15" hidden="false" customHeight="true" outlineLevel="0" collapsed="false">
      <c r="A44" s="3" t="s">
        <v>357</v>
      </c>
      <c r="B44" s="32" t="n">
        <v>1139</v>
      </c>
      <c r="C44" s="32" t="n">
        <v>1233</v>
      </c>
      <c r="D44" s="32" t="n">
        <v>1334</v>
      </c>
      <c r="E44" s="32" t="n">
        <v>1398</v>
      </c>
      <c r="F44" s="32" t="n">
        <v>1446</v>
      </c>
      <c r="G44" s="32" t="n">
        <v>1496</v>
      </c>
      <c r="H44" s="32" t="n">
        <v>1551</v>
      </c>
      <c r="I44" s="32" t="n">
        <v>1630</v>
      </c>
      <c r="J44" s="32" t="n">
        <v>1731</v>
      </c>
      <c r="K44" s="32" t="n">
        <v>1788</v>
      </c>
      <c r="L44" s="32" t="n">
        <v>1900</v>
      </c>
      <c r="M44" s="32" t="n">
        <v>2074</v>
      </c>
      <c r="N44" s="33" t="n">
        <f aca="false">(M44-B44)/B44</f>
        <v>0.82089552238806</v>
      </c>
    </row>
    <row r="45" customFormat="false" ht="15" hidden="false" customHeight="true" outlineLevel="0" collapsed="false">
      <c r="A45" s="3" t="s">
        <v>358</v>
      </c>
      <c r="B45" s="32" t="n">
        <v>1091</v>
      </c>
      <c r="C45" s="32" t="n">
        <v>1134</v>
      </c>
      <c r="D45" s="32" t="n">
        <v>1214</v>
      </c>
      <c r="E45" s="32" t="n">
        <v>1240</v>
      </c>
      <c r="F45" s="32" t="n">
        <v>1284</v>
      </c>
      <c r="G45" s="32" t="n">
        <v>1285</v>
      </c>
      <c r="H45" s="32" t="n">
        <v>1269</v>
      </c>
      <c r="I45" s="32" t="n">
        <v>1284</v>
      </c>
      <c r="J45" s="32" t="n">
        <v>1303</v>
      </c>
      <c r="K45" s="32" t="n">
        <v>1327</v>
      </c>
      <c r="L45" s="32" t="n">
        <v>1432</v>
      </c>
      <c r="M45" s="32" t="n">
        <v>1571</v>
      </c>
      <c r="N45" s="33" t="n">
        <f aca="false">(M45-B45)/B45</f>
        <v>0.439963336388634</v>
      </c>
    </row>
    <row r="46" customFormat="false" ht="15" hidden="false" customHeight="true" outlineLevel="0" collapsed="false">
      <c r="A46" s="3" t="s">
        <v>359</v>
      </c>
      <c r="B46" s="32" t="n">
        <v>721</v>
      </c>
      <c r="C46" s="32" t="n">
        <v>789</v>
      </c>
      <c r="D46" s="32" t="n">
        <v>915</v>
      </c>
      <c r="E46" s="32" t="n">
        <v>995</v>
      </c>
      <c r="F46" s="32" t="n">
        <v>1096</v>
      </c>
      <c r="G46" s="32" t="n">
        <v>1125</v>
      </c>
      <c r="H46" s="32" t="n">
        <v>1202</v>
      </c>
      <c r="I46" s="32" t="n">
        <v>1280</v>
      </c>
      <c r="J46" s="32" t="n">
        <v>1218</v>
      </c>
      <c r="K46" s="32" t="n">
        <v>1222</v>
      </c>
      <c r="L46" s="32" t="n">
        <v>1270</v>
      </c>
      <c r="M46" s="32" t="n">
        <v>1756</v>
      </c>
      <c r="N46" s="33" t="n">
        <f aca="false">(M46-B46)/B46</f>
        <v>1.43550624133148</v>
      </c>
    </row>
    <row r="47" customFormat="false" ht="15" hidden="false" customHeight="true" outlineLevel="0" collapsed="false">
      <c r="A47" s="3" t="s">
        <v>360</v>
      </c>
      <c r="B47" s="32" t="n">
        <v>915</v>
      </c>
      <c r="C47" s="32" t="n">
        <v>1008</v>
      </c>
      <c r="D47" s="32" t="n">
        <v>1090</v>
      </c>
      <c r="E47" s="32" t="n">
        <v>1139</v>
      </c>
      <c r="F47" s="32" t="n">
        <v>1149</v>
      </c>
      <c r="G47" s="32" t="n">
        <v>1185</v>
      </c>
      <c r="H47" s="32" t="n">
        <v>1196</v>
      </c>
      <c r="I47" s="32" t="n">
        <v>1232</v>
      </c>
      <c r="J47" s="32" t="n">
        <v>1259</v>
      </c>
      <c r="K47" s="32" t="n">
        <v>1296</v>
      </c>
      <c r="L47" s="32" t="n">
        <v>1368</v>
      </c>
      <c r="M47" s="32" t="n">
        <v>1492</v>
      </c>
      <c r="N47" s="33" t="n">
        <f aca="false">(M47-B47)/B47</f>
        <v>0.630601092896175</v>
      </c>
    </row>
    <row r="48" customFormat="false" ht="15" hidden="false" customHeight="true" outlineLevel="0" collapsed="false">
      <c r="A48" s="3" t="s">
        <v>361</v>
      </c>
      <c r="B48" s="32" t="n">
        <v>1578</v>
      </c>
      <c r="C48" s="32" t="n">
        <v>1661</v>
      </c>
      <c r="D48" s="32" t="n">
        <v>1837</v>
      </c>
      <c r="E48" s="32" t="n">
        <v>1947</v>
      </c>
      <c r="F48" s="32" t="n">
        <v>1991</v>
      </c>
      <c r="G48" s="32" t="n">
        <v>1937</v>
      </c>
      <c r="H48" s="32" t="n">
        <v>1893</v>
      </c>
      <c r="I48" s="32" t="n">
        <v>1955</v>
      </c>
      <c r="J48" s="32" t="n">
        <v>1982</v>
      </c>
      <c r="K48" s="32" t="n">
        <v>2000</v>
      </c>
      <c r="L48" s="32" t="n">
        <v>2146</v>
      </c>
      <c r="M48" s="32" t="n">
        <v>2397</v>
      </c>
      <c r="N48" s="33" t="n">
        <f aca="false">(M48-B48)/B48</f>
        <v>0.519011406844107</v>
      </c>
    </row>
    <row r="49" customFormat="false" ht="15" hidden="false" customHeight="true" outlineLevel="0" collapsed="false">
      <c r="A49" s="3" t="s">
        <v>362</v>
      </c>
      <c r="B49" s="32" t="n">
        <v>563</v>
      </c>
      <c r="C49" s="32" t="n">
        <v>580</v>
      </c>
      <c r="D49" s="32" t="n">
        <v>609</v>
      </c>
      <c r="E49" s="32" t="n">
        <v>634</v>
      </c>
      <c r="F49" s="32" t="n">
        <v>673</v>
      </c>
      <c r="G49" s="32" t="n">
        <v>664</v>
      </c>
      <c r="H49" s="32" t="n">
        <v>692</v>
      </c>
      <c r="I49" s="32" t="n">
        <v>730</v>
      </c>
      <c r="J49" s="32" t="n">
        <v>743</v>
      </c>
      <c r="K49" s="32" t="n">
        <v>764</v>
      </c>
      <c r="L49" s="32" t="n">
        <v>831</v>
      </c>
      <c r="M49" s="32" t="n">
        <v>937</v>
      </c>
      <c r="N49" s="33" t="n">
        <f aca="false">(M49-B49)/B49</f>
        <v>0.664298401420959</v>
      </c>
    </row>
    <row r="50" customFormat="false" ht="15" hidden="false" customHeight="true" outlineLevel="0" collapsed="false">
      <c r="A50" s="3" t="s">
        <v>363</v>
      </c>
      <c r="B50" s="32" t="n">
        <v>748</v>
      </c>
      <c r="C50" s="32" t="n">
        <v>782</v>
      </c>
      <c r="D50" s="32" t="n">
        <v>814</v>
      </c>
      <c r="E50" s="32" t="n">
        <v>844</v>
      </c>
      <c r="F50" s="32" t="n">
        <v>873</v>
      </c>
      <c r="G50" s="32" t="n">
        <v>898</v>
      </c>
      <c r="H50" s="32" t="n">
        <v>918</v>
      </c>
      <c r="I50" s="32" t="n">
        <v>935</v>
      </c>
      <c r="J50" s="32" t="n">
        <v>947</v>
      </c>
      <c r="K50" s="32" t="n">
        <v>984</v>
      </c>
      <c r="L50" s="32" t="n">
        <v>1025</v>
      </c>
      <c r="M50" s="32" t="n">
        <v>1109</v>
      </c>
      <c r="N50" s="33" t="n">
        <f aca="false">(M50-B50)/B50</f>
        <v>0.482620320855615</v>
      </c>
    </row>
    <row r="51" customFormat="false" ht="15" hidden="false" customHeight="true" outlineLevel="0" collapsed="false">
      <c r="A51" s="3" t="s">
        <v>364</v>
      </c>
      <c r="B51" s="32" t="n">
        <v>782</v>
      </c>
      <c r="C51" s="32" t="n">
        <v>843</v>
      </c>
      <c r="D51" s="32" t="n">
        <v>911</v>
      </c>
      <c r="E51" s="32" t="n">
        <v>946</v>
      </c>
      <c r="F51" s="32" t="n">
        <v>946</v>
      </c>
      <c r="G51" s="32" t="n">
        <v>966</v>
      </c>
      <c r="H51" s="32" t="n">
        <v>999</v>
      </c>
      <c r="I51" s="32" t="n">
        <v>1026</v>
      </c>
      <c r="J51" s="32" t="n">
        <v>1080</v>
      </c>
      <c r="K51" s="32" t="n">
        <v>1107</v>
      </c>
      <c r="L51" s="32" t="n">
        <v>1199</v>
      </c>
      <c r="M51" s="32" t="n">
        <v>1332</v>
      </c>
      <c r="N51" s="33" t="n">
        <f aca="false">(M51-B51)/B51</f>
        <v>0.703324808184143</v>
      </c>
    </row>
    <row r="52" customFormat="false" ht="15" hidden="false" customHeight="true" outlineLevel="0" collapsed="false">
      <c r="A52" s="3" t="s">
        <v>365</v>
      </c>
      <c r="B52" s="32" t="n">
        <v>626</v>
      </c>
      <c r="C52" s="32" t="n">
        <v>648</v>
      </c>
      <c r="D52" s="32" t="n">
        <v>676</v>
      </c>
      <c r="E52" s="32" t="n">
        <v>695</v>
      </c>
      <c r="F52" s="32" t="n">
        <v>811</v>
      </c>
      <c r="G52" s="32" t="n">
        <v>822</v>
      </c>
      <c r="H52" s="32" t="n">
        <v>854</v>
      </c>
      <c r="I52" s="32" t="n">
        <v>881</v>
      </c>
      <c r="J52" s="32" t="n">
        <v>908</v>
      </c>
      <c r="K52" s="32" t="n">
        <v>937</v>
      </c>
      <c r="L52" s="32" t="n">
        <v>1001</v>
      </c>
      <c r="M52" s="32" t="n">
        <v>1151</v>
      </c>
      <c r="N52" s="33" t="n">
        <f aca="false">(M52-B52)/B52</f>
        <v>0.838658146964856</v>
      </c>
    </row>
    <row r="53" customFormat="false" ht="15" hidden="false" customHeight="true" outlineLevel="0" collapsed="false">
      <c r="A53" s="3" t="s">
        <v>366</v>
      </c>
      <c r="B53" s="32" t="n">
        <v>743</v>
      </c>
      <c r="C53" s="32" t="n">
        <v>771</v>
      </c>
      <c r="D53" s="32" t="n">
        <v>844</v>
      </c>
      <c r="E53" s="32" t="n">
        <v>877</v>
      </c>
      <c r="F53" s="32" t="n">
        <v>907</v>
      </c>
      <c r="G53" s="32" t="n">
        <v>917</v>
      </c>
      <c r="H53" s="32" t="n">
        <v>940</v>
      </c>
      <c r="I53" s="32" t="n">
        <v>970</v>
      </c>
      <c r="J53" s="32" t="n">
        <v>968</v>
      </c>
      <c r="K53" s="32" t="n">
        <v>974</v>
      </c>
      <c r="L53" s="32" t="n">
        <v>1016</v>
      </c>
      <c r="M53" s="32" t="n">
        <v>1113</v>
      </c>
      <c r="N53" s="33" t="n">
        <f aca="false">(M53-B53)/B53</f>
        <v>0.497981157469717</v>
      </c>
    </row>
    <row r="54" customFormat="false" ht="15" hidden="false" customHeight="true" outlineLevel="0" collapsed="false">
      <c r="A54" s="3" t="s">
        <v>367</v>
      </c>
      <c r="B54" s="32" t="n">
        <v>592</v>
      </c>
      <c r="C54" s="32" t="n">
        <v>631</v>
      </c>
      <c r="D54" s="32" t="n">
        <v>665</v>
      </c>
      <c r="E54" s="32" t="n">
        <v>686</v>
      </c>
      <c r="F54" s="32" t="n">
        <v>750</v>
      </c>
      <c r="G54" s="32" t="n">
        <v>762</v>
      </c>
      <c r="H54" s="32" t="n">
        <v>779</v>
      </c>
      <c r="I54" s="32" t="n">
        <v>814</v>
      </c>
      <c r="J54" s="32" t="n">
        <v>750</v>
      </c>
      <c r="K54" s="32" t="n">
        <v>762</v>
      </c>
      <c r="L54" s="32" t="n">
        <v>780</v>
      </c>
      <c r="M54" s="32" t="n">
        <v>957</v>
      </c>
      <c r="N54" s="33" t="n">
        <f aca="false">(M54-B54)/B54</f>
        <v>0.616554054054054</v>
      </c>
    </row>
    <row r="55" customFormat="false" ht="15" hidden="false" customHeight="true" outlineLevel="0" collapsed="false">
      <c r="A55" s="3" t="s">
        <v>368</v>
      </c>
      <c r="B55" s="32" t="n">
        <v>770</v>
      </c>
      <c r="C55" s="32" t="n">
        <v>821</v>
      </c>
      <c r="D55" s="32" t="n">
        <v>952</v>
      </c>
      <c r="E55" s="32" t="n">
        <v>1021</v>
      </c>
      <c r="F55" s="32" t="n">
        <v>1088</v>
      </c>
      <c r="G55" s="32" t="n">
        <v>1120</v>
      </c>
      <c r="H55" s="32" t="n">
        <v>1156</v>
      </c>
      <c r="I55" s="32" t="n">
        <v>1187</v>
      </c>
      <c r="J55" s="32" t="n">
        <v>1244</v>
      </c>
      <c r="K55" s="32" t="n">
        <v>1308</v>
      </c>
      <c r="L55" s="32" t="n">
        <v>1432</v>
      </c>
      <c r="M55" s="32" t="n">
        <v>1596</v>
      </c>
      <c r="N55" s="33" t="n">
        <f aca="false">(M55-B55)/B55</f>
        <v>1.07272727272727</v>
      </c>
    </row>
    <row r="56" customFormat="false" ht="15" hidden="false" customHeight="true" outlineLevel="0" collapsed="false">
      <c r="A56" s="2" t="s">
        <v>369</v>
      </c>
      <c r="B56" s="34" t="n">
        <v>978</v>
      </c>
      <c r="C56" s="34" t="n">
        <v>1034</v>
      </c>
      <c r="D56" s="34" t="n">
        <v>1096</v>
      </c>
      <c r="E56" s="34" t="n">
        <v>1132</v>
      </c>
      <c r="F56" s="34" t="n">
        <v>1173</v>
      </c>
      <c r="G56" s="34" t="n">
        <v>1192</v>
      </c>
      <c r="H56" s="34" t="n">
        <v>1211</v>
      </c>
      <c r="I56" s="34" t="n">
        <v>1249</v>
      </c>
      <c r="J56" s="34" t="n">
        <v>1272</v>
      </c>
      <c r="K56" s="34" t="n">
        <v>1311</v>
      </c>
      <c r="L56" s="34" t="n">
        <v>1411</v>
      </c>
      <c r="M56" s="34" t="n">
        <v>1569</v>
      </c>
      <c r="N56" s="35" t="n">
        <f aca="false">(M56-B56)/B56</f>
        <v>0.604294478527607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"/>
    <col collapsed="false" customWidth="true" hidden="false" outlineLevel="0" max="14" min="14" style="1" width="60"/>
  </cols>
  <sheetData>
    <row r="1" customFormat="false" ht="242.25" hidden="false" customHeight="true" outlineLevel="0" collapsed="false">
      <c r="A1" s="30" t="s">
        <v>370</v>
      </c>
    </row>
    <row r="2" customFormat="false" ht="345" hidden="false" customHeight="true" outlineLevel="0" collapsed="false">
      <c r="A2" s="16" t="s">
        <v>371</v>
      </c>
    </row>
    <row r="3" customFormat="false" ht="241.5" hidden="false" customHeight="true" outlineLevel="0" collapsed="false">
      <c r="A3" s="16" t="s">
        <v>372</v>
      </c>
    </row>
    <row r="5" customFormat="false" ht="23.25" hidden="false" customHeight="true" outlineLevel="0" collapsed="false">
      <c r="A5" s="31" t="s">
        <v>71</v>
      </c>
      <c r="B5" s="31" t="s">
        <v>327</v>
      </c>
      <c r="C5" s="31" t="s">
        <v>336</v>
      </c>
      <c r="D5" s="31" t="s">
        <v>361</v>
      </c>
      <c r="E5" s="31" t="s">
        <v>342</v>
      </c>
      <c r="F5" s="31" t="s">
        <v>323</v>
      </c>
      <c r="G5" s="31" t="s">
        <v>322</v>
      </c>
      <c r="H5" s="31" t="s">
        <v>354</v>
      </c>
      <c r="I5" s="31" t="s">
        <v>345</v>
      </c>
      <c r="J5" s="31" t="s">
        <v>339</v>
      </c>
      <c r="K5" s="31" t="s">
        <v>353</v>
      </c>
      <c r="L5" s="31" t="s">
        <v>355</v>
      </c>
      <c r="M5" s="31" t="s">
        <v>373</v>
      </c>
      <c r="N5" s="31" t="s">
        <v>119</v>
      </c>
    </row>
    <row r="6" customFormat="false" ht="21.75" hidden="false" customHeight="true" outlineLevel="0" collapsed="false">
      <c r="A6" s="36" t="n">
        <v>2010</v>
      </c>
      <c r="B6" s="32" t="n">
        <v>1544</v>
      </c>
      <c r="C6" s="32" t="n">
        <v>1546</v>
      </c>
      <c r="D6" s="32" t="n">
        <v>1560</v>
      </c>
      <c r="E6" s="32" t="n">
        <v>1217</v>
      </c>
      <c r="F6" s="32" t="n">
        <v>926</v>
      </c>
      <c r="G6" s="32" t="n">
        <v>939</v>
      </c>
      <c r="H6" s="32" t="n">
        <v>1246</v>
      </c>
      <c r="I6" s="32" t="n">
        <v>901</v>
      </c>
      <c r="J6" s="32" t="n">
        <v>1050</v>
      </c>
      <c r="K6" s="32" t="n">
        <v>614</v>
      </c>
      <c r="L6" s="32" t="n">
        <v>535</v>
      </c>
      <c r="M6" s="16" t="s">
        <v>374</v>
      </c>
      <c r="N6" s="16" t="s">
        <v>375</v>
      </c>
    </row>
    <row r="7" customFormat="false" ht="15" hidden="false" customHeight="true" outlineLevel="0" collapsed="false">
      <c r="A7" s="36" t="n">
        <v>2011</v>
      </c>
      <c r="B7" s="32" t="n">
        <v>1933</v>
      </c>
      <c r="C7" s="32" t="n">
        <v>1672</v>
      </c>
      <c r="D7" s="32" t="n">
        <v>1578</v>
      </c>
      <c r="E7" s="32" t="n">
        <v>1409</v>
      </c>
      <c r="F7" s="32" t="n">
        <v>961</v>
      </c>
      <c r="G7" s="32" t="n">
        <v>967</v>
      </c>
      <c r="H7" s="32" t="n">
        <v>1386</v>
      </c>
      <c r="I7" s="32" t="n">
        <v>958</v>
      </c>
      <c r="J7" s="32" t="n">
        <v>1072</v>
      </c>
      <c r="K7" s="32" t="n">
        <v>644</v>
      </c>
      <c r="L7" s="32" t="n">
        <v>559</v>
      </c>
      <c r="M7" s="32" t="n">
        <v>978</v>
      </c>
      <c r="N7" s="16" t="s">
        <v>376</v>
      </c>
    </row>
    <row r="8" customFormat="false" ht="15" hidden="false" customHeight="true" outlineLevel="0" collapsed="false">
      <c r="A8" s="36" t="n">
        <v>2012</v>
      </c>
      <c r="B8" s="32" t="n">
        <v>2084</v>
      </c>
      <c r="C8" s="32" t="n">
        <v>1742</v>
      </c>
      <c r="D8" s="32" t="n">
        <v>1661</v>
      </c>
      <c r="E8" s="32" t="n">
        <v>1314</v>
      </c>
      <c r="F8" s="32" t="n">
        <v>1038</v>
      </c>
      <c r="G8" s="32" t="n">
        <v>980</v>
      </c>
      <c r="H8" s="32" t="n">
        <v>1501</v>
      </c>
      <c r="I8" s="32" t="n">
        <v>1040</v>
      </c>
      <c r="J8" s="32" t="n">
        <v>1150</v>
      </c>
      <c r="K8" s="32" t="n">
        <v>721</v>
      </c>
      <c r="L8" s="32" t="n">
        <v>567</v>
      </c>
      <c r="M8" s="32" t="n">
        <v>1034</v>
      </c>
      <c r="N8" s="16" t="s">
        <v>376</v>
      </c>
    </row>
    <row r="9" customFormat="false" ht="15" hidden="false" customHeight="true" outlineLevel="0" collapsed="false">
      <c r="A9" s="36" t="n">
        <v>2013</v>
      </c>
      <c r="B9" s="32" t="n">
        <v>2115</v>
      </c>
      <c r="C9" s="32" t="n">
        <v>1822</v>
      </c>
      <c r="D9" s="32" t="n">
        <v>1837</v>
      </c>
      <c r="E9" s="32" t="n">
        <v>1395</v>
      </c>
      <c r="F9" s="32" t="n">
        <v>1160</v>
      </c>
      <c r="G9" s="32" t="n">
        <v>966</v>
      </c>
      <c r="H9" s="32" t="n">
        <v>1654</v>
      </c>
      <c r="I9" s="32" t="n">
        <v>1151</v>
      </c>
      <c r="J9" s="32" t="n">
        <v>1263</v>
      </c>
      <c r="K9" s="32" t="n">
        <v>763</v>
      </c>
      <c r="L9" s="32" t="n">
        <v>568</v>
      </c>
      <c r="M9" s="32" t="n">
        <v>1096</v>
      </c>
      <c r="N9" s="16" t="s">
        <v>376</v>
      </c>
    </row>
    <row r="10" customFormat="false" ht="15" hidden="false" customHeight="true" outlineLevel="0" collapsed="false">
      <c r="A10" s="36" t="n">
        <v>2014</v>
      </c>
      <c r="B10" s="32" t="n">
        <v>2055</v>
      </c>
      <c r="C10" s="32" t="n">
        <v>1847</v>
      </c>
      <c r="D10" s="32" t="n">
        <v>1947</v>
      </c>
      <c r="E10" s="32" t="n">
        <v>1447</v>
      </c>
      <c r="F10" s="32" t="n">
        <v>1273</v>
      </c>
      <c r="G10" s="32" t="n">
        <v>974</v>
      </c>
      <c r="H10" s="32" t="n">
        <v>1772</v>
      </c>
      <c r="I10" s="32" t="n">
        <v>1226</v>
      </c>
      <c r="J10" s="32" t="n">
        <v>1314</v>
      </c>
      <c r="K10" s="32" t="n">
        <v>797</v>
      </c>
      <c r="L10" s="32" t="n">
        <v>574</v>
      </c>
      <c r="M10" s="32" t="n">
        <v>1132</v>
      </c>
      <c r="N10" s="16" t="s">
        <v>376</v>
      </c>
    </row>
    <row r="11" customFormat="false" ht="15" hidden="false" customHeight="true" outlineLevel="0" collapsed="false">
      <c r="A11" s="36" t="n">
        <v>2015</v>
      </c>
      <c r="B11" s="32" t="n">
        <v>1993</v>
      </c>
      <c r="C11" s="32" t="n">
        <v>1945</v>
      </c>
      <c r="D11" s="32" t="n">
        <v>1991</v>
      </c>
      <c r="E11" s="32" t="n">
        <v>1508</v>
      </c>
      <c r="F11" s="32" t="n">
        <v>1383</v>
      </c>
      <c r="G11" s="32" t="n">
        <v>986</v>
      </c>
      <c r="H11" s="32" t="n">
        <v>1879</v>
      </c>
      <c r="I11" s="32" t="n">
        <v>1360</v>
      </c>
      <c r="J11" s="32" t="n">
        <v>1379</v>
      </c>
      <c r="K11" s="32" t="n">
        <v>819</v>
      </c>
      <c r="L11" s="32" t="n">
        <v>643</v>
      </c>
      <c r="M11" s="32" t="n">
        <v>1173</v>
      </c>
      <c r="N11" s="16" t="s">
        <v>376</v>
      </c>
    </row>
    <row r="12" customFormat="false" ht="15" hidden="false" customHeight="true" outlineLevel="0" collapsed="false">
      <c r="A12" s="36" t="n">
        <v>2016</v>
      </c>
      <c r="B12" s="32" t="n">
        <v>1918</v>
      </c>
      <c r="C12" s="32" t="n">
        <v>1967</v>
      </c>
      <c r="D12" s="32" t="n">
        <v>1937</v>
      </c>
      <c r="E12" s="32" t="n">
        <v>1525</v>
      </c>
      <c r="F12" s="32" t="n">
        <v>1446</v>
      </c>
      <c r="G12" s="32" t="n">
        <v>1000</v>
      </c>
      <c r="H12" s="32" t="n">
        <v>1875</v>
      </c>
      <c r="I12" s="32" t="n">
        <v>1402</v>
      </c>
      <c r="J12" s="32" t="n">
        <v>1451</v>
      </c>
      <c r="K12" s="32" t="n">
        <v>850</v>
      </c>
      <c r="L12" s="32" t="n">
        <v>659</v>
      </c>
      <c r="M12" s="32" t="n">
        <v>1192</v>
      </c>
      <c r="N12" s="16" t="s">
        <v>376</v>
      </c>
    </row>
    <row r="13" customFormat="false" ht="15" hidden="false" customHeight="true" outlineLevel="0" collapsed="false">
      <c r="A13" s="36" t="n">
        <v>2017</v>
      </c>
      <c r="B13" s="32" t="n">
        <v>1951</v>
      </c>
      <c r="C13" s="32" t="n">
        <v>1968</v>
      </c>
      <c r="D13" s="32" t="n">
        <v>1893</v>
      </c>
      <c r="E13" s="32" t="n">
        <v>1537</v>
      </c>
      <c r="F13" s="32" t="n">
        <v>1495</v>
      </c>
      <c r="G13" s="32" t="n">
        <v>1008</v>
      </c>
      <c r="H13" s="32" t="n">
        <v>1885</v>
      </c>
      <c r="I13" s="32" t="n">
        <v>1481</v>
      </c>
      <c r="J13" s="32" t="n">
        <v>1488</v>
      </c>
      <c r="K13" s="32" t="n">
        <v>862</v>
      </c>
      <c r="L13" s="32" t="n">
        <v>677</v>
      </c>
      <c r="M13" s="32" t="n">
        <v>1211</v>
      </c>
      <c r="N13" s="16" t="s">
        <v>376</v>
      </c>
    </row>
    <row r="14" customFormat="false" ht="15" hidden="false" customHeight="true" outlineLevel="0" collapsed="false">
      <c r="A14" s="36" t="n">
        <v>2018</v>
      </c>
      <c r="B14" s="32" t="n">
        <v>1960</v>
      </c>
      <c r="C14" s="32" t="n">
        <v>1987</v>
      </c>
      <c r="D14" s="32" t="n">
        <v>1955</v>
      </c>
      <c r="E14" s="32" t="n">
        <v>1578</v>
      </c>
      <c r="F14" s="32" t="n">
        <v>1616</v>
      </c>
      <c r="G14" s="32" t="n">
        <v>1073</v>
      </c>
      <c r="H14" s="32" t="n">
        <v>1944</v>
      </c>
      <c r="I14" s="32" t="n">
        <v>1569</v>
      </c>
      <c r="J14" s="32" t="n">
        <v>1543</v>
      </c>
      <c r="K14" s="32" t="n">
        <v>874</v>
      </c>
      <c r="L14" s="32" t="n">
        <v>706</v>
      </c>
      <c r="M14" s="32" t="n">
        <v>1249</v>
      </c>
      <c r="N14" s="16" t="s">
        <v>376</v>
      </c>
    </row>
    <row r="15" customFormat="false" ht="15" hidden="false" customHeight="true" outlineLevel="0" collapsed="false">
      <c r="A15" s="36" t="n">
        <v>2019</v>
      </c>
      <c r="B15" s="32" t="n">
        <v>1988</v>
      </c>
      <c r="C15" s="32" t="n">
        <v>2037</v>
      </c>
      <c r="D15" s="32" t="n">
        <v>1982</v>
      </c>
      <c r="E15" s="32" t="n">
        <v>1622</v>
      </c>
      <c r="F15" s="32" t="n">
        <v>1618</v>
      </c>
      <c r="G15" s="32" t="n">
        <v>1177</v>
      </c>
      <c r="H15" s="32" t="n">
        <v>2000</v>
      </c>
      <c r="I15" s="32" t="n">
        <v>1564</v>
      </c>
      <c r="J15" s="32" t="n">
        <v>1617</v>
      </c>
      <c r="K15" s="32" t="n">
        <v>853</v>
      </c>
      <c r="L15" s="32" t="n">
        <v>727</v>
      </c>
      <c r="M15" s="32" t="n">
        <v>1272</v>
      </c>
      <c r="N15" s="16" t="s">
        <v>376</v>
      </c>
    </row>
    <row r="16" customFormat="false" ht="15" hidden="false" customHeight="true" outlineLevel="0" collapsed="false">
      <c r="A16" s="36" t="n">
        <v>2020</v>
      </c>
      <c r="B16" s="32" t="n">
        <v>2165</v>
      </c>
      <c r="C16" s="32" t="n">
        <v>2038</v>
      </c>
      <c r="D16" s="32" t="n">
        <v>2000</v>
      </c>
      <c r="E16" s="32" t="n">
        <v>1674</v>
      </c>
      <c r="F16" s="32" t="n">
        <v>1667</v>
      </c>
      <c r="G16" s="32" t="n">
        <v>1241</v>
      </c>
      <c r="H16" s="32" t="n">
        <v>2040</v>
      </c>
      <c r="I16" s="32" t="n">
        <v>1586</v>
      </c>
      <c r="J16" s="32" t="n">
        <v>1667</v>
      </c>
      <c r="K16" s="32" t="n">
        <v>871</v>
      </c>
      <c r="L16" s="32" t="n">
        <v>735</v>
      </c>
      <c r="M16" s="32" t="n">
        <v>1311</v>
      </c>
      <c r="N16" s="16" t="s">
        <v>376</v>
      </c>
    </row>
    <row r="17" customFormat="false" ht="15" hidden="false" customHeight="true" outlineLevel="0" collapsed="false">
      <c r="A17" s="36" t="n">
        <v>2021</v>
      </c>
      <c r="B17" s="32" t="n">
        <v>2437</v>
      </c>
      <c r="C17" s="32" t="n">
        <v>2259</v>
      </c>
      <c r="D17" s="32" t="n">
        <v>2146</v>
      </c>
      <c r="E17" s="32" t="n">
        <v>1766</v>
      </c>
      <c r="F17" s="32" t="n">
        <v>1802</v>
      </c>
      <c r="G17" s="32" t="n">
        <v>1403</v>
      </c>
      <c r="H17" s="32" t="n">
        <v>2155</v>
      </c>
      <c r="I17" s="32" t="n">
        <v>1684</v>
      </c>
      <c r="J17" s="32" t="n">
        <v>1712</v>
      </c>
      <c r="K17" s="32" t="n">
        <v>920</v>
      </c>
      <c r="L17" s="32" t="n">
        <v>793</v>
      </c>
      <c r="M17" s="32" t="n">
        <v>1411</v>
      </c>
      <c r="N17" s="16" t="s">
        <v>377</v>
      </c>
    </row>
    <row r="18" customFormat="false" ht="21.75" hidden="false" customHeight="true" outlineLevel="0" collapsed="false">
      <c r="A18" s="36" t="n">
        <v>2022</v>
      </c>
      <c r="B18" s="32" t="n">
        <v>2677</v>
      </c>
      <c r="C18" s="32" t="n">
        <v>2603</v>
      </c>
      <c r="D18" s="32" t="n">
        <v>2397</v>
      </c>
      <c r="E18" s="32" t="n">
        <v>1907</v>
      </c>
      <c r="F18" s="32" t="n">
        <v>2079</v>
      </c>
      <c r="G18" s="32" t="n">
        <v>1492</v>
      </c>
      <c r="H18" s="32" t="n">
        <v>2268</v>
      </c>
      <c r="I18" s="32" t="n">
        <v>1869</v>
      </c>
      <c r="J18" s="32" t="n">
        <v>1871</v>
      </c>
      <c r="K18" s="32" t="n">
        <v>995</v>
      </c>
      <c r="L18" s="32" t="n">
        <v>893</v>
      </c>
      <c r="M18" s="32" t="n">
        <v>1569</v>
      </c>
      <c r="N18" s="16" t="s">
        <v>378</v>
      </c>
    </row>
    <row r="20" customFormat="false" ht="376.5" hidden="false" customHeight="true" outlineLevel="0" collapsed="false">
      <c r="A20" s="16" t="s">
        <v>379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"/>
  </cols>
  <sheetData>
    <row r="1" customFormat="false" ht="216.75" hidden="false" customHeight="true" outlineLevel="0" collapsed="false">
      <c r="A1" s="30" t="s">
        <v>380</v>
      </c>
    </row>
    <row r="2" customFormat="false" ht="178.5" hidden="false" customHeight="true" outlineLevel="0" collapsed="false">
      <c r="A2" s="16" t="s">
        <v>381</v>
      </c>
    </row>
    <row r="4" customFormat="false" ht="23.25" hidden="false" customHeight="true" outlineLevel="0" collapsed="false">
      <c r="A4" s="31" t="s">
        <v>71</v>
      </c>
      <c r="B4" s="31" t="s">
        <v>327</v>
      </c>
      <c r="C4" s="31" t="s">
        <v>336</v>
      </c>
      <c r="D4" s="31" t="s">
        <v>361</v>
      </c>
      <c r="E4" s="31" t="s">
        <v>342</v>
      </c>
      <c r="F4" s="31" t="s">
        <v>323</v>
      </c>
      <c r="G4" s="31" t="s">
        <v>322</v>
      </c>
      <c r="H4" s="31" t="s">
        <v>354</v>
      </c>
      <c r="I4" s="31" t="s">
        <v>345</v>
      </c>
      <c r="J4" s="31" t="s">
        <v>339</v>
      </c>
      <c r="K4" s="31" t="s">
        <v>353</v>
      </c>
      <c r="L4" s="31" t="s">
        <v>355</v>
      </c>
      <c r="M4" s="31" t="s">
        <v>373</v>
      </c>
    </row>
    <row r="5" customFormat="false" ht="15" hidden="false" customHeight="true" outlineLevel="0" collapsed="false">
      <c r="A5" s="36" t="n">
        <v>2011</v>
      </c>
      <c r="B5" s="37" t="n">
        <f aca="false">'Insurance NAIC Actuals'!B7/'Insurance NAIC Actuals'!B7*100</f>
        <v>100</v>
      </c>
      <c r="C5" s="37" t="n">
        <f aca="false">'Insurance NAIC Actuals'!C7/'Insurance NAIC Actuals'!C7*100</f>
        <v>100</v>
      </c>
      <c r="D5" s="37" t="n">
        <f aca="false">'Insurance NAIC Actuals'!D7/'Insurance NAIC Actuals'!D7*100</f>
        <v>100</v>
      </c>
      <c r="E5" s="37" t="n">
        <f aca="false">'Insurance NAIC Actuals'!E7/'Insurance NAIC Actuals'!E7*100</f>
        <v>100</v>
      </c>
      <c r="F5" s="37" t="n">
        <f aca="false">'Insurance NAIC Actuals'!F7/'Insurance NAIC Actuals'!F7*100</f>
        <v>100</v>
      </c>
      <c r="G5" s="37" t="n">
        <f aca="false">'Insurance NAIC Actuals'!G7/'Insurance NAIC Actuals'!G7*100</f>
        <v>100</v>
      </c>
      <c r="H5" s="37" t="n">
        <f aca="false">'Insurance NAIC Actuals'!H7/'Insurance NAIC Actuals'!H7*100</f>
        <v>100</v>
      </c>
      <c r="I5" s="37" t="n">
        <f aca="false">'Insurance NAIC Actuals'!I7/'Insurance NAIC Actuals'!I7*100</f>
        <v>100</v>
      </c>
      <c r="J5" s="37" t="n">
        <f aca="false">'Insurance NAIC Actuals'!J7/'Insurance NAIC Actuals'!J7*100</f>
        <v>100</v>
      </c>
      <c r="K5" s="37" t="n">
        <f aca="false">'Insurance NAIC Actuals'!K7/'Insurance NAIC Actuals'!K7*100</f>
        <v>100</v>
      </c>
      <c r="L5" s="37" t="n">
        <f aca="false">'Insurance NAIC Actuals'!L7/'Insurance NAIC Actuals'!L7*100</f>
        <v>100</v>
      </c>
      <c r="M5" s="37" t="n">
        <f aca="false">'Insurance NAIC Actuals'!M7/'Insurance NAIC Actuals'!M7*100</f>
        <v>100</v>
      </c>
    </row>
    <row r="6" customFormat="false" ht="15" hidden="false" customHeight="true" outlineLevel="0" collapsed="false">
      <c r="A6" s="36" t="n">
        <v>2012</v>
      </c>
      <c r="B6" s="37" t="n">
        <f aca="false">'Insurance NAIC Actuals'!B8/'Insurance NAIC Actuals'!B7*100</f>
        <v>107.811691670978</v>
      </c>
      <c r="C6" s="37" t="n">
        <f aca="false">'Insurance NAIC Actuals'!C8/'Insurance NAIC Actuals'!C7*100</f>
        <v>104.186602870813</v>
      </c>
      <c r="D6" s="37" t="n">
        <f aca="false">'Insurance NAIC Actuals'!D8/'Insurance NAIC Actuals'!D7*100</f>
        <v>105.259822560203</v>
      </c>
      <c r="E6" s="37" t="n">
        <f aca="false">'Insurance NAIC Actuals'!E8/'Insurance NAIC Actuals'!E7*100</f>
        <v>93.2576295244855</v>
      </c>
      <c r="F6" s="37" t="n">
        <f aca="false">'Insurance NAIC Actuals'!F8/'Insurance NAIC Actuals'!F7*100</f>
        <v>108.012486992716</v>
      </c>
      <c r="G6" s="37" t="n">
        <f aca="false">'Insurance NAIC Actuals'!G8/'Insurance NAIC Actuals'!G7*100</f>
        <v>101.34436401241</v>
      </c>
      <c r="H6" s="37" t="n">
        <f aca="false">'Insurance NAIC Actuals'!H8/'Insurance NAIC Actuals'!H7*100</f>
        <v>108.297258297258</v>
      </c>
      <c r="I6" s="37" t="n">
        <f aca="false">'Insurance NAIC Actuals'!I8/'Insurance NAIC Actuals'!I7*100</f>
        <v>108.559498956159</v>
      </c>
      <c r="J6" s="37" t="n">
        <f aca="false">'Insurance NAIC Actuals'!J8/'Insurance NAIC Actuals'!J7*100</f>
        <v>107.276119402985</v>
      </c>
      <c r="K6" s="37" t="n">
        <f aca="false">'Insurance NAIC Actuals'!K8/'Insurance NAIC Actuals'!K7*100</f>
        <v>111.95652173913</v>
      </c>
      <c r="L6" s="37" t="n">
        <f aca="false">'Insurance NAIC Actuals'!L8/'Insurance NAIC Actuals'!L7*100</f>
        <v>101.431127012522</v>
      </c>
      <c r="M6" s="37" t="n">
        <f aca="false">'Insurance NAIC Actuals'!M8/'Insurance NAIC Actuals'!M7*100</f>
        <v>105.725971370143</v>
      </c>
    </row>
    <row r="7" customFormat="false" ht="15" hidden="false" customHeight="true" outlineLevel="0" collapsed="false">
      <c r="A7" s="36" t="n">
        <v>2013</v>
      </c>
      <c r="B7" s="37" t="n">
        <f aca="false">'Insurance NAIC Actuals'!B9/'Insurance NAIC Actuals'!B7*100</f>
        <v>109.415416451112</v>
      </c>
      <c r="C7" s="37" t="n">
        <f aca="false">'Insurance NAIC Actuals'!C9/'Insurance NAIC Actuals'!C7*100</f>
        <v>108.971291866029</v>
      </c>
      <c r="D7" s="37" t="n">
        <f aca="false">'Insurance NAIC Actuals'!D9/'Insurance NAIC Actuals'!D7*100</f>
        <v>116.413181242079</v>
      </c>
      <c r="E7" s="37" t="n">
        <f aca="false">'Insurance NAIC Actuals'!E9/'Insurance NAIC Actuals'!E7*100</f>
        <v>99.0063875088715</v>
      </c>
      <c r="F7" s="37" t="n">
        <f aca="false">'Insurance NAIC Actuals'!F9/'Insurance NAIC Actuals'!F7*100</f>
        <v>120.707596253902</v>
      </c>
      <c r="G7" s="37" t="n">
        <f aca="false">'Insurance NAIC Actuals'!G9/'Insurance NAIC Actuals'!G7*100</f>
        <v>99.8965873836608</v>
      </c>
      <c r="H7" s="37" t="n">
        <f aca="false">'Insurance NAIC Actuals'!H9/'Insurance NAIC Actuals'!H7*100</f>
        <v>119.336219336219</v>
      </c>
      <c r="I7" s="37" t="n">
        <f aca="false">'Insurance NAIC Actuals'!I9/'Insurance NAIC Actuals'!I7*100</f>
        <v>120.146137787056</v>
      </c>
      <c r="J7" s="37" t="n">
        <f aca="false">'Insurance NAIC Actuals'!J9/'Insurance NAIC Actuals'!J7*100</f>
        <v>117.817164179104</v>
      </c>
      <c r="K7" s="37" t="n">
        <f aca="false">'Insurance NAIC Actuals'!K9/'Insurance NAIC Actuals'!K7*100</f>
        <v>118.478260869565</v>
      </c>
      <c r="L7" s="37" t="n">
        <f aca="false">'Insurance NAIC Actuals'!L9/'Insurance NAIC Actuals'!L7*100</f>
        <v>101.610017889088</v>
      </c>
      <c r="M7" s="37" t="n">
        <f aca="false">'Insurance NAIC Actuals'!M9/'Insurance NAIC Actuals'!M7*100</f>
        <v>112.065439672802</v>
      </c>
    </row>
    <row r="8" customFormat="false" ht="15" hidden="false" customHeight="true" outlineLevel="0" collapsed="false">
      <c r="A8" s="36" t="n">
        <v>2014</v>
      </c>
      <c r="B8" s="37" t="n">
        <f aca="false">'Insurance NAIC Actuals'!B10/'Insurance NAIC Actuals'!B7*100</f>
        <v>106.311433005691</v>
      </c>
      <c r="C8" s="37" t="n">
        <f aca="false">'Insurance NAIC Actuals'!C10/'Insurance NAIC Actuals'!C7*100</f>
        <v>110.466507177034</v>
      </c>
      <c r="D8" s="37" t="n">
        <f aca="false">'Insurance NAIC Actuals'!D10/'Insurance NAIC Actuals'!D7*100</f>
        <v>123.384030418251</v>
      </c>
      <c r="E8" s="37" t="n">
        <f aca="false">'Insurance NAIC Actuals'!E10/'Insurance NAIC Actuals'!E7*100</f>
        <v>102.696948190206</v>
      </c>
      <c r="F8" s="37" t="n">
        <f aca="false">'Insurance NAIC Actuals'!F10/'Insurance NAIC Actuals'!F7*100</f>
        <v>132.466181061394</v>
      </c>
      <c r="G8" s="37" t="n">
        <f aca="false">'Insurance NAIC Actuals'!G10/'Insurance NAIC Actuals'!G7*100</f>
        <v>100.723888314374</v>
      </c>
      <c r="H8" s="37" t="n">
        <f aca="false">'Insurance NAIC Actuals'!H10/'Insurance NAIC Actuals'!H7*100</f>
        <v>127.849927849928</v>
      </c>
      <c r="I8" s="37" t="n">
        <f aca="false">'Insurance NAIC Actuals'!I10/'Insurance NAIC Actuals'!I7*100</f>
        <v>127.974947807933</v>
      </c>
      <c r="J8" s="37" t="n">
        <f aca="false">'Insurance NAIC Actuals'!J10/'Insurance NAIC Actuals'!J7*100</f>
        <v>122.574626865672</v>
      </c>
      <c r="K8" s="37" t="n">
        <f aca="false">'Insurance NAIC Actuals'!K10/'Insurance NAIC Actuals'!K7*100</f>
        <v>123.757763975155</v>
      </c>
      <c r="L8" s="37" t="n">
        <f aca="false">'Insurance NAIC Actuals'!L10/'Insurance NAIC Actuals'!L7*100</f>
        <v>102.683363148479</v>
      </c>
      <c r="M8" s="37" t="n">
        <f aca="false">'Insurance NAIC Actuals'!M10/'Insurance NAIC Actuals'!M7*100</f>
        <v>115.746421267894</v>
      </c>
    </row>
    <row r="9" customFormat="false" ht="15" hidden="false" customHeight="true" outlineLevel="0" collapsed="false">
      <c r="A9" s="36" t="n">
        <v>2015</v>
      </c>
      <c r="B9" s="37" t="n">
        <f aca="false">'Insurance NAIC Actuals'!B11/'Insurance NAIC Actuals'!B7*100</f>
        <v>103.103983445422</v>
      </c>
      <c r="C9" s="37" t="n">
        <f aca="false">'Insurance NAIC Actuals'!C11/'Insurance NAIC Actuals'!C7*100</f>
        <v>116.327751196172</v>
      </c>
      <c r="D9" s="37" t="n">
        <f aca="false">'Insurance NAIC Actuals'!D11/'Insurance NAIC Actuals'!D7*100</f>
        <v>126.17237008872</v>
      </c>
      <c r="E9" s="37" t="n">
        <f aca="false">'Insurance NAIC Actuals'!E11/'Insurance NAIC Actuals'!E7*100</f>
        <v>107.026259758694</v>
      </c>
      <c r="F9" s="37" t="n">
        <f aca="false">'Insurance NAIC Actuals'!F11/'Insurance NAIC Actuals'!F7*100</f>
        <v>143.912591050989</v>
      </c>
      <c r="G9" s="37" t="n">
        <f aca="false">'Insurance NAIC Actuals'!G11/'Insurance NAIC Actuals'!G7*100</f>
        <v>101.964839710445</v>
      </c>
      <c r="H9" s="37" t="n">
        <f aca="false">'Insurance NAIC Actuals'!H11/'Insurance NAIC Actuals'!H7*100</f>
        <v>135.569985569986</v>
      </c>
      <c r="I9" s="37" t="n">
        <f aca="false">'Insurance NAIC Actuals'!I11/'Insurance NAIC Actuals'!I7*100</f>
        <v>141.9624217119</v>
      </c>
      <c r="J9" s="37" t="n">
        <f aca="false">'Insurance NAIC Actuals'!J11/'Insurance NAIC Actuals'!J7*100</f>
        <v>128.638059701493</v>
      </c>
      <c r="K9" s="37" t="n">
        <f aca="false">'Insurance NAIC Actuals'!K11/'Insurance NAIC Actuals'!K7*100</f>
        <v>127.173913043478</v>
      </c>
      <c r="L9" s="37" t="n">
        <f aca="false">'Insurance NAIC Actuals'!L11/'Insurance NAIC Actuals'!L7*100</f>
        <v>115.026833631485</v>
      </c>
      <c r="M9" s="37" t="n">
        <f aca="false">'Insurance NAIC Actuals'!M11/'Insurance NAIC Actuals'!M7*100</f>
        <v>119.938650306748</v>
      </c>
    </row>
    <row r="10" customFormat="false" ht="15" hidden="false" customHeight="true" outlineLevel="0" collapsed="false">
      <c r="A10" s="36" t="n">
        <v>2016</v>
      </c>
      <c r="B10" s="37" t="n">
        <f aca="false">'Insurance NAIC Actuals'!B12/'Insurance NAIC Actuals'!B7*100</f>
        <v>99.2240041386446</v>
      </c>
      <c r="C10" s="37" t="n">
        <f aca="false">'Insurance NAIC Actuals'!C12/'Insurance NAIC Actuals'!C7*100</f>
        <v>117.643540669856</v>
      </c>
      <c r="D10" s="37" t="n">
        <f aca="false">'Insurance NAIC Actuals'!D12/'Insurance NAIC Actuals'!D7*100</f>
        <v>122.750316856781</v>
      </c>
      <c r="E10" s="37" t="n">
        <f aca="false">'Insurance NAIC Actuals'!E12/'Insurance NAIC Actuals'!E7*100</f>
        <v>108.232789212207</v>
      </c>
      <c r="F10" s="37" t="n">
        <f aca="false">'Insurance NAIC Actuals'!F12/'Insurance NAIC Actuals'!F7*100</f>
        <v>150.468262226847</v>
      </c>
      <c r="G10" s="37" t="n">
        <f aca="false">'Insurance NAIC Actuals'!G12/'Insurance NAIC Actuals'!G7*100</f>
        <v>103.412616339193</v>
      </c>
      <c r="H10" s="37" t="n">
        <f aca="false">'Insurance NAIC Actuals'!H12/'Insurance NAIC Actuals'!H7*100</f>
        <v>135.281385281385</v>
      </c>
      <c r="I10" s="37" t="n">
        <f aca="false">'Insurance NAIC Actuals'!I12/'Insurance NAIC Actuals'!I7*100</f>
        <v>146.346555323591</v>
      </c>
      <c r="J10" s="37" t="n">
        <f aca="false">'Insurance NAIC Actuals'!J12/'Insurance NAIC Actuals'!J7*100</f>
        <v>135.35447761194</v>
      </c>
      <c r="K10" s="37" t="n">
        <f aca="false">'Insurance NAIC Actuals'!K12/'Insurance NAIC Actuals'!K7*100</f>
        <v>131.987577639752</v>
      </c>
      <c r="L10" s="37" t="n">
        <f aca="false">'Insurance NAIC Actuals'!L12/'Insurance NAIC Actuals'!L7*100</f>
        <v>117.88908765653</v>
      </c>
      <c r="M10" s="37" t="n">
        <f aca="false">'Insurance NAIC Actuals'!M12/'Insurance NAIC Actuals'!M7*100</f>
        <v>121.881390593047</v>
      </c>
    </row>
    <row r="11" customFormat="false" ht="15" hidden="false" customHeight="true" outlineLevel="0" collapsed="false">
      <c r="A11" s="36" t="n">
        <v>2017</v>
      </c>
      <c r="B11" s="37" t="n">
        <f aca="false">'Insurance NAIC Actuals'!B13/'Insurance NAIC Actuals'!B7*100</f>
        <v>100.931195033626</v>
      </c>
      <c r="C11" s="37" t="n">
        <f aca="false">'Insurance NAIC Actuals'!C13/'Insurance NAIC Actuals'!C7*100</f>
        <v>117.703349282297</v>
      </c>
      <c r="D11" s="37" t="n">
        <f aca="false">'Insurance NAIC Actuals'!D13/'Insurance NAIC Actuals'!D7*100</f>
        <v>119.961977186312</v>
      </c>
      <c r="E11" s="37" t="n">
        <f aca="false">'Insurance NAIC Actuals'!E13/'Insurance NAIC Actuals'!E7*100</f>
        <v>109.084457061746</v>
      </c>
      <c r="F11" s="37" t="n">
        <f aca="false">'Insurance NAIC Actuals'!F13/'Insurance NAIC Actuals'!F7*100</f>
        <v>155.567117585848</v>
      </c>
      <c r="G11" s="37" t="n">
        <f aca="false">'Insurance NAIC Actuals'!G13/'Insurance NAIC Actuals'!G7*100</f>
        <v>104.239917269907</v>
      </c>
      <c r="H11" s="37" t="n">
        <f aca="false">'Insurance NAIC Actuals'!H13/'Insurance NAIC Actuals'!H7*100</f>
        <v>136.002886002886</v>
      </c>
      <c r="I11" s="37" t="n">
        <f aca="false">'Insurance NAIC Actuals'!I13/'Insurance NAIC Actuals'!I7*100</f>
        <v>154.592901878914</v>
      </c>
      <c r="J11" s="37" t="n">
        <f aca="false">'Insurance NAIC Actuals'!J13/'Insurance NAIC Actuals'!J7*100</f>
        <v>138.805970149254</v>
      </c>
      <c r="K11" s="37" t="n">
        <f aca="false">'Insurance NAIC Actuals'!K13/'Insurance NAIC Actuals'!K7*100</f>
        <v>133.850931677019</v>
      </c>
      <c r="L11" s="37" t="n">
        <f aca="false">'Insurance NAIC Actuals'!L13/'Insurance NAIC Actuals'!L7*100</f>
        <v>121.109123434705</v>
      </c>
      <c r="M11" s="37" t="n">
        <f aca="false">'Insurance NAIC Actuals'!M13/'Insurance NAIC Actuals'!M7*100</f>
        <v>123.824130879346</v>
      </c>
    </row>
    <row r="12" customFormat="false" ht="15" hidden="false" customHeight="true" outlineLevel="0" collapsed="false">
      <c r="A12" s="36" t="n">
        <v>2018</v>
      </c>
      <c r="B12" s="37" t="n">
        <f aca="false">'Insurance NAIC Actuals'!B14/'Insurance NAIC Actuals'!B7*100</f>
        <v>101.39679255044</v>
      </c>
      <c r="C12" s="37" t="n">
        <f aca="false">'Insurance NAIC Actuals'!C14/'Insurance NAIC Actuals'!C7*100</f>
        <v>118.83971291866</v>
      </c>
      <c r="D12" s="37" t="n">
        <f aca="false">'Insurance NAIC Actuals'!D14/'Insurance NAIC Actuals'!D7*100</f>
        <v>123.891001267427</v>
      </c>
      <c r="E12" s="37" t="n">
        <f aca="false">'Insurance NAIC Actuals'!E14/'Insurance NAIC Actuals'!E7*100</f>
        <v>111.994322214336</v>
      </c>
      <c r="F12" s="37" t="n">
        <f aca="false">'Insurance NAIC Actuals'!F14/'Insurance NAIC Actuals'!F7*100</f>
        <v>168.158168574402</v>
      </c>
      <c r="G12" s="37" t="n">
        <f aca="false">'Insurance NAIC Actuals'!G14/'Insurance NAIC Actuals'!G7*100</f>
        <v>110.961737331955</v>
      </c>
      <c r="H12" s="37" t="n">
        <f aca="false">'Insurance NAIC Actuals'!H14/'Insurance NAIC Actuals'!H7*100</f>
        <v>140.25974025974</v>
      </c>
      <c r="I12" s="37" t="n">
        <f aca="false">'Insurance NAIC Actuals'!I14/'Insurance NAIC Actuals'!I7*100</f>
        <v>163.778705636743</v>
      </c>
      <c r="J12" s="37" t="n">
        <f aca="false">'Insurance NAIC Actuals'!J14/'Insurance NAIC Actuals'!J7*100</f>
        <v>143.936567164179</v>
      </c>
      <c r="K12" s="37" t="n">
        <f aca="false">'Insurance NAIC Actuals'!K14/'Insurance NAIC Actuals'!K7*100</f>
        <v>135.714285714286</v>
      </c>
      <c r="L12" s="37" t="n">
        <f aca="false">'Insurance NAIC Actuals'!L14/'Insurance NAIC Actuals'!L7*100</f>
        <v>126.296958855098</v>
      </c>
      <c r="M12" s="37" t="n">
        <f aca="false">'Insurance NAIC Actuals'!M14/'Insurance NAIC Actuals'!M7*100</f>
        <v>127.709611451943</v>
      </c>
    </row>
    <row r="13" customFormat="false" ht="15" hidden="false" customHeight="true" outlineLevel="0" collapsed="false">
      <c r="A13" s="36" t="n">
        <v>2019</v>
      </c>
      <c r="B13" s="37" t="n">
        <f aca="false">'Insurance NAIC Actuals'!B15/'Insurance NAIC Actuals'!B7*100</f>
        <v>102.845318158303</v>
      </c>
      <c r="C13" s="37" t="n">
        <f aca="false">'Insurance NAIC Actuals'!C15/'Insurance NAIC Actuals'!C7*100</f>
        <v>121.83014354067</v>
      </c>
      <c r="D13" s="37" t="n">
        <f aca="false">'Insurance NAIC Actuals'!D15/'Insurance NAIC Actuals'!D7*100</f>
        <v>125.602027883397</v>
      </c>
      <c r="E13" s="37" t="n">
        <f aca="false">'Insurance NAIC Actuals'!E15/'Insurance NAIC Actuals'!E7*100</f>
        <v>115.117104329312</v>
      </c>
      <c r="F13" s="37" t="n">
        <f aca="false">'Insurance NAIC Actuals'!F15/'Insurance NAIC Actuals'!F7*100</f>
        <v>168.366285119667</v>
      </c>
      <c r="G13" s="37" t="n">
        <f aca="false">'Insurance NAIC Actuals'!G15/'Insurance NAIC Actuals'!G7*100</f>
        <v>121.716649431231</v>
      </c>
      <c r="H13" s="37" t="n">
        <f aca="false">'Insurance NAIC Actuals'!H15/'Insurance NAIC Actuals'!H7*100</f>
        <v>144.300144300144</v>
      </c>
      <c r="I13" s="37" t="n">
        <f aca="false">'Insurance NAIC Actuals'!I15/'Insurance NAIC Actuals'!I7*100</f>
        <v>163.256784968685</v>
      </c>
      <c r="J13" s="37" t="n">
        <f aca="false">'Insurance NAIC Actuals'!J15/'Insurance NAIC Actuals'!J7*100</f>
        <v>150.839552238806</v>
      </c>
      <c r="K13" s="37" t="n">
        <f aca="false">'Insurance NAIC Actuals'!K15/'Insurance NAIC Actuals'!K7*100</f>
        <v>132.453416149068</v>
      </c>
      <c r="L13" s="37" t="n">
        <f aca="false">'Insurance NAIC Actuals'!L15/'Insurance NAIC Actuals'!L7*100</f>
        <v>130.05366726297</v>
      </c>
      <c r="M13" s="37" t="n">
        <f aca="false">'Insurance NAIC Actuals'!M15/'Insurance NAIC Actuals'!M7*100</f>
        <v>130.061349693252</v>
      </c>
    </row>
    <row r="14" customFormat="false" ht="15" hidden="false" customHeight="true" outlineLevel="0" collapsed="false">
      <c r="A14" s="36" t="n">
        <v>2020</v>
      </c>
      <c r="B14" s="37" t="n">
        <f aca="false">'Insurance NAIC Actuals'!B16/'Insurance NAIC Actuals'!B7*100</f>
        <v>112.002069322297</v>
      </c>
      <c r="C14" s="37" t="n">
        <f aca="false">'Insurance NAIC Actuals'!C16/'Insurance NAIC Actuals'!C7*100</f>
        <v>121.88995215311</v>
      </c>
      <c r="D14" s="37" t="n">
        <f aca="false">'Insurance NAIC Actuals'!D16/'Insurance NAIC Actuals'!D7*100</f>
        <v>126.742712294043</v>
      </c>
      <c r="E14" s="37" t="n">
        <f aca="false">'Insurance NAIC Actuals'!E16/'Insurance NAIC Actuals'!E7*100</f>
        <v>118.807665010646</v>
      </c>
      <c r="F14" s="37" t="n">
        <f aca="false">'Insurance NAIC Actuals'!F16/'Insurance NAIC Actuals'!F7*100</f>
        <v>173.465140478668</v>
      </c>
      <c r="G14" s="37" t="n">
        <f aca="false">'Insurance NAIC Actuals'!G16/'Insurance NAIC Actuals'!G7*100</f>
        <v>128.335056876939</v>
      </c>
      <c r="H14" s="37" t="n">
        <f aca="false">'Insurance NAIC Actuals'!H16/'Insurance NAIC Actuals'!H7*100</f>
        <v>147.186147186147</v>
      </c>
      <c r="I14" s="37" t="n">
        <f aca="false">'Insurance NAIC Actuals'!I16/'Insurance NAIC Actuals'!I7*100</f>
        <v>165.553235908142</v>
      </c>
      <c r="J14" s="37" t="n">
        <f aca="false">'Insurance NAIC Actuals'!J16/'Insurance NAIC Actuals'!J7*100</f>
        <v>155.503731343284</v>
      </c>
      <c r="K14" s="37" t="n">
        <f aca="false">'Insurance NAIC Actuals'!K16/'Insurance NAIC Actuals'!K7*100</f>
        <v>135.248447204969</v>
      </c>
      <c r="L14" s="37" t="n">
        <f aca="false">'Insurance NAIC Actuals'!L16/'Insurance NAIC Actuals'!L7*100</f>
        <v>131.484794275492</v>
      </c>
      <c r="M14" s="37" t="n">
        <f aca="false">'Insurance NAIC Actuals'!M16/'Insurance NAIC Actuals'!M7*100</f>
        <v>134.049079754601</v>
      </c>
    </row>
    <row r="15" customFormat="false" ht="15" hidden="false" customHeight="true" outlineLevel="0" collapsed="false">
      <c r="A15" s="36" t="n">
        <v>2021</v>
      </c>
      <c r="B15" s="37" t="n">
        <f aca="false">'Insurance NAIC Actuals'!B17/'Insurance NAIC Actuals'!B7*100</f>
        <v>126.073460941542</v>
      </c>
      <c r="C15" s="37" t="n">
        <f aca="false">'Insurance NAIC Actuals'!C17/'Insurance NAIC Actuals'!C7*100</f>
        <v>135.107655502392</v>
      </c>
      <c r="D15" s="37" t="n">
        <f aca="false">'Insurance NAIC Actuals'!D17/'Insurance NAIC Actuals'!D7*100</f>
        <v>135.994930291508</v>
      </c>
      <c r="E15" s="37" t="n">
        <f aca="false">'Insurance NAIC Actuals'!E17/'Insurance NAIC Actuals'!E7*100</f>
        <v>125.337118523776</v>
      </c>
      <c r="F15" s="37" t="n">
        <f aca="false">'Insurance NAIC Actuals'!F17/'Insurance NAIC Actuals'!F7*100</f>
        <v>187.513007284079</v>
      </c>
      <c r="G15" s="37" t="n">
        <f aca="false">'Insurance NAIC Actuals'!G17/'Insurance NAIC Actuals'!G7*100</f>
        <v>145.087900723888</v>
      </c>
      <c r="H15" s="37" t="n">
        <f aca="false">'Insurance NAIC Actuals'!H17/'Insurance NAIC Actuals'!H7*100</f>
        <v>155.483405483405</v>
      </c>
      <c r="I15" s="37" t="n">
        <f aca="false">'Insurance NAIC Actuals'!I17/'Insurance NAIC Actuals'!I7*100</f>
        <v>175.782881002088</v>
      </c>
      <c r="J15" s="37" t="n">
        <f aca="false">'Insurance NAIC Actuals'!J17/'Insurance NAIC Actuals'!J7*100</f>
        <v>159.701492537313</v>
      </c>
      <c r="K15" s="37" t="n">
        <f aca="false">'Insurance NAIC Actuals'!K17/'Insurance NAIC Actuals'!K7*100</f>
        <v>142.857142857143</v>
      </c>
      <c r="L15" s="37" t="n">
        <f aca="false">'Insurance NAIC Actuals'!L17/'Insurance NAIC Actuals'!L7*100</f>
        <v>141.860465116279</v>
      </c>
      <c r="M15" s="37" t="n">
        <f aca="false">'Insurance NAIC Actuals'!M17/'Insurance NAIC Actuals'!M7*100</f>
        <v>144.274028629857</v>
      </c>
    </row>
    <row r="16" customFormat="false" ht="15" hidden="false" customHeight="true" outlineLevel="0" collapsed="false">
      <c r="A16" s="36" t="n">
        <v>2022</v>
      </c>
      <c r="B16" s="37" t="n">
        <f aca="false">'Insurance NAIC Actuals'!B18/'Insurance NAIC Actuals'!B7*100</f>
        <v>138.489394723228</v>
      </c>
      <c r="C16" s="37" t="n">
        <f aca="false">'Insurance NAIC Actuals'!C18/'Insurance NAIC Actuals'!C7*100</f>
        <v>155.681818181818</v>
      </c>
      <c r="D16" s="37" t="n">
        <f aca="false">'Insurance NAIC Actuals'!D18/'Insurance NAIC Actuals'!D7*100</f>
        <v>151.901140684411</v>
      </c>
      <c r="E16" s="37" t="n">
        <f aca="false">'Insurance NAIC Actuals'!E18/'Insurance NAIC Actuals'!E7*100</f>
        <v>135.344215755855</v>
      </c>
      <c r="F16" s="37" t="n">
        <f aca="false">'Insurance NAIC Actuals'!F18/'Insurance NAIC Actuals'!F7*100</f>
        <v>216.33714880333</v>
      </c>
      <c r="G16" s="37" t="n">
        <f aca="false">'Insurance NAIC Actuals'!G18/'Insurance NAIC Actuals'!G7*100</f>
        <v>154.291623578077</v>
      </c>
      <c r="H16" s="37" t="n">
        <f aca="false">'Insurance NAIC Actuals'!H18/'Insurance NAIC Actuals'!H7*100</f>
        <v>163.636363636364</v>
      </c>
      <c r="I16" s="37" t="n">
        <f aca="false">'Insurance NAIC Actuals'!I18/'Insurance NAIC Actuals'!I7*100</f>
        <v>195.093945720251</v>
      </c>
      <c r="J16" s="37" t="n">
        <f aca="false">'Insurance NAIC Actuals'!J18/'Insurance NAIC Actuals'!J7*100</f>
        <v>174.533582089552</v>
      </c>
      <c r="K16" s="37" t="n">
        <f aca="false">'Insurance NAIC Actuals'!K18/'Insurance NAIC Actuals'!K7*100</f>
        <v>154.503105590062</v>
      </c>
      <c r="L16" s="37" t="n">
        <f aca="false">'Insurance NAIC Actuals'!L18/'Insurance NAIC Actuals'!L7*100</f>
        <v>159.749552772809</v>
      </c>
      <c r="M16" s="37" t="n">
        <f aca="false">'Insurance NAIC Actuals'!M18/'Insurance NAIC Actuals'!M7*100</f>
        <v>160.429447852761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5"/>
  </cols>
  <sheetData>
    <row r="1" customFormat="false" ht="128.25" hidden="false" customHeight="true" outlineLevel="0" collapsed="false">
      <c r="A1" s="30" t="s">
        <v>382</v>
      </c>
    </row>
    <row r="2" customFormat="false" ht="241.5" hidden="false" customHeight="true" outlineLevel="0" collapsed="false">
      <c r="A2" s="16" t="s">
        <v>383</v>
      </c>
    </row>
    <row r="3" customFormat="false" ht="147.75" hidden="false" customHeight="true" outlineLevel="0" collapsed="false">
      <c r="A3" s="16" t="s">
        <v>384</v>
      </c>
    </row>
    <row r="5" customFormat="false" ht="34.5" hidden="false" customHeight="true" outlineLevel="0" collapsed="false">
      <c r="A5" s="31" t="s">
        <v>316</v>
      </c>
      <c r="B5" s="31" t="s">
        <v>385</v>
      </c>
      <c r="C5" s="31" t="s">
        <v>386</v>
      </c>
      <c r="D5" s="31" t="s">
        <v>387</v>
      </c>
      <c r="E5" s="31" t="s">
        <v>388</v>
      </c>
      <c r="F5" s="31" t="s">
        <v>389</v>
      </c>
      <c r="G5" s="31" t="s">
        <v>390</v>
      </c>
    </row>
    <row r="6" customFormat="false" ht="21.75" hidden="false" customHeight="true" outlineLevel="0" collapsed="false">
      <c r="A6" s="3" t="s">
        <v>327</v>
      </c>
      <c r="B6" s="32" t="n">
        <f aca="false">'Insurance NAIC Actuals'!B18</f>
        <v>2677</v>
      </c>
      <c r="C6" s="38" t="n">
        <v>0.137</v>
      </c>
      <c r="D6" s="38" t="n">
        <v>0.01</v>
      </c>
      <c r="E6" s="32" t="n">
        <f aca="false">B6*(1+C6)</f>
        <v>3043.749</v>
      </c>
      <c r="F6" s="32" t="n">
        <f aca="false">E6*(1+D6)</f>
        <v>3074.18649</v>
      </c>
      <c r="G6" s="16" t="s">
        <v>391</v>
      </c>
    </row>
    <row r="7" customFormat="false" ht="21.75" hidden="false" customHeight="true" outlineLevel="0" collapsed="false">
      <c r="A7" s="3" t="s">
        <v>336</v>
      </c>
      <c r="B7" s="32" t="n">
        <f aca="false">'Insurance NAIC Actuals'!C18</f>
        <v>2603</v>
      </c>
      <c r="C7" s="38" t="n">
        <v>0.142</v>
      </c>
      <c r="D7" s="38" t="n">
        <v>0.092</v>
      </c>
      <c r="E7" s="32" t="n">
        <f aca="false">B7*(1+C7)</f>
        <v>2972.626</v>
      </c>
      <c r="F7" s="32" t="n">
        <f aca="false">E7*(1+D7)</f>
        <v>3246.107592</v>
      </c>
      <c r="G7" s="16" t="s">
        <v>391</v>
      </c>
    </row>
    <row r="8" customFormat="false" ht="21.75" hidden="false" customHeight="true" outlineLevel="0" collapsed="false">
      <c r="A8" s="3" t="s">
        <v>361</v>
      </c>
      <c r="B8" s="32" t="n">
        <f aca="false">'Insurance NAIC Actuals'!D18</f>
        <v>2397</v>
      </c>
      <c r="C8" s="38" t="n">
        <v>0.239</v>
      </c>
      <c r="D8" s="38" t="n">
        <v>0.034</v>
      </c>
      <c r="E8" s="32" t="n">
        <f aca="false">B8*(1+C8)</f>
        <v>2969.883</v>
      </c>
      <c r="F8" s="32" t="n">
        <f aca="false">E8*(1+D8)</f>
        <v>3070.859022</v>
      </c>
      <c r="G8" s="16" t="s">
        <v>391</v>
      </c>
    </row>
    <row r="9" customFormat="false" ht="21.75" hidden="false" customHeight="true" outlineLevel="0" collapsed="false">
      <c r="A9" s="3" t="s">
        <v>342</v>
      </c>
      <c r="B9" s="32" t="n">
        <f aca="false">'Insurance NAIC Actuals'!E18</f>
        <v>1907</v>
      </c>
      <c r="C9" s="38" t="n">
        <v>0.039</v>
      </c>
      <c r="D9" s="38" t="n">
        <v>0.112</v>
      </c>
      <c r="E9" s="32" t="n">
        <f aca="false">B9*(1+C9)</f>
        <v>1981.373</v>
      </c>
      <c r="F9" s="32" t="n">
        <f aca="false">E9*(1+D9)</f>
        <v>2203.286776</v>
      </c>
      <c r="G9" s="16" t="s">
        <v>391</v>
      </c>
    </row>
    <row r="10" customFormat="false" ht="21.75" hidden="false" customHeight="true" outlineLevel="0" collapsed="false">
      <c r="A10" s="3" t="s">
        <v>323</v>
      </c>
      <c r="B10" s="32" t="n">
        <f aca="false">'Insurance NAIC Actuals'!F18</f>
        <v>2079</v>
      </c>
      <c r="C10" s="38" t="n">
        <v>0.173</v>
      </c>
      <c r="D10" s="38" t="n">
        <v>0.13</v>
      </c>
      <c r="E10" s="32" t="n">
        <f aca="false">B10*(1+C10)</f>
        <v>2438.667</v>
      </c>
      <c r="F10" s="32" t="n">
        <f aca="false">E10*(1+D10)</f>
        <v>2755.69371</v>
      </c>
      <c r="G10" s="16" t="s">
        <v>391</v>
      </c>
    </row>
    <row r="11" customFormat="false" ht="21.75" hidden="false" customHeight="true" outlineLevel="0" collapsed="false">
      <c r="A11" s="3" t="s">
        <v>322</v>
      </c>
      <c r="B11" s="32" t="n">
        <f aca="false">'Insurance NAIC Actuals'!G18</f>
        <v>1492</v>
      </c>
      <c r="C11" s="38" t="n">
        <v>0.102</v>
      </c>
      <c r="D11" s="38" t="n">
        <v>0.136</v>
      </c>
      <c r="E11" s="32" t="n">
        <f aca="false">B11*(1+C11)</f>
        <v>1644.184</v>
      </c>
      <c r="F11" s="32" t="n">
        <f aca="false">E11*(1+D11)</f>
        <v>1867.793024</v>
      </c>
      <c r="G11" s="16" t="s">
        <v>391</v>
      </c>
    </row>
    <row r="12" customFormat="false" ht="21.75" hidden="false" customHeight="true" outlineLevel="0" collapsed="false">
      <c r="A12" s="3" t="s">
        <v>354</v>
      </c>
      <c r="B12" s="32" t="n">
        <f aca="false">'Insurance NAIC Actuals'!H18</f>
        <v>2268</v>
      </c>
      <c r="C12" s="38" t="n">
        <v>0.155</v>
      </c>
      <c r="D12" s="38" t="n">
        <v>0.099</v>
      </c>
      <c r="E12" s="32" t="n">
        <f aca="false">B12*(1+C12)</f>
        <v>2619.54</v>
      </c>
      <c r="F12" s="32" t="n">
        <f aca="false">E12*(1+D12)</f>
        <v>2878.87446</v>
      </c>
      <c r="G12" s="16" t="s">
        <v>391</v>
      </c>
    </row>
    <row r="13" customFormat="false" ht="21.75" hidden="false" customHeight="true" outlineLevel="0" collapsed="false">
      <c r="A13" s="3" t="s">
        <v>345</v>
      </c>
      <c r="B13" s="32" t="n">
        <f aca="false">'Insurance NAIC Actuals'!I18</f>
        <v>1869</v>
      </c>
      <c r="C13" s="38" t="n">
        <v>0.154</v>
      </c>
      <c r="D13" s="38" t="n">
        <v>0.227</v>
      </c>
      <c r="E13" s="32" t="n">
        <f aca="false">B13*(1+C13)</f>
        <v>2156.826</v>
      </c>
      <c r="F13" s="32" t="n">
        <f aca="false">E13*(1+D13)</f>
        <v>2646.425502</v>
      </c>
      <c r="G13" s="16" t="s">
        <v>391</v>
      </c>
    </row>
    <row r="14" customFormat="false" ht="21.75" hidden="false" customHeight="true" outlineLevel="0" collapsed="false">
      <c r="A14" s="3" t="s">
        <v>339</v>
      </c>
      <c r="B14" s="32" t="n">
        <f aca="false">'Insurance NAIC Actuals'!J18</f>
        <v>1871</v>
      </c>
      <c r="C14" s="38" t="n">
        <v>0.105</v>
      </c>
      <c r="D14" s="38" t="n">
        <v>0.079</v>
      </c>
      <c r="E14" s="32" t="n">
        <f aca="false">B14*(1+C14)</f>
        <v>2067.455</v>
      </c>
      <c r="F14" s="32" t="n">
        <f aca="false">E14*(1+D14)</f>
        <v>2230.783945</v>
      </c>
      <c r="G14" s="16" t="s">
        <v>391</v>
      </c>
    </row>
    <row r="15" customFormat="false" ht="21.75" hidden="false" customHeight="true" outlineLevel="0" collapsed="false">
      <c r="A15" s="3" t="s">
        <v>353</v>
      </c>
      <c r="B15" s="32" t="n">
        <f aca="false">'Insurance NAIC Actuals'!K18</f>
        <v>995</v>
      </c>
      <c r="C15" s="38" t="n">
        <v>0.102</v>
      </c>
      <c r="D15" s="38" t="n">
        <v>0.109</v>
      </c>
      <c r="E15" s="32" t="n">
        <f aca="false">B15*(1+C15)</f>
        <v>1096.49</v>
      </c>
      <c r="F15" s="32" t="n">
        <f aca="false">E15*(1+D15)</f>
        <v>1216.00741</v>
      </c>
      <c r="G15" s="16" t="s">
        <v>391</v>
      </c>
    </row>
    <row r="16" customFormat="false" ht="21.75" hidden="false" customHeight="true" outlineLevel="0" collapsed="false">
      <c r="A16" s="3" t="s">
        <v>355</v>
      </c>
      <c r="B16" s="32" t="n">
        <f aca="false">'Insurance NAIC Actuals'!L18</f>
        <v>893</v>
      </c>
      <c r="C16" s="38" t="n">
        <v>0.164</v>
      </c>
      <c r="D16" s="38" t="n">
        <v>0.089</v>
      </c>
      <c r="E16" s="32" t="n">
        <f aca="false">B16*(1+C16)</f>
        <v>1039.452</v>
      </c>
      <c r="F16" s="32" t="n">
        <f aca="false">E16*(1+D16)</f>
        <v>1131.963228</v>
      </c>
      <c r="G16" s="16" t="s">
        <v>391</v>
      </c>
    </row>
    <row r="17" customFormat="false" ht="15" hidden="false" customHeight="true" outlineLevel="0" collapsed="false">
      <c r="A17" s="3" t="s">
        <v>373</v>
      </c>
      <c r="B17" s="32" t="n">
        <f aca="false">'Insurance NAIC Actuals'!M18</f>
        <v>1569</v>
      </c>
      <c r="C17" s="38" t="n">
        <v>0.127</v>
      </c>
      <c r="D17" s="38" t="n">
        <v>0.104</v>
      </c>
      <c r="E17" s="32" t="n">
        <f aca="false">B17*(1+C17)</f>
        <v>1768.263</v>
      </c>
      <c r="F17" s="32" t="n">
        <f aca="false">E17*(1+D17)</f>
        <v>1952.162352</v>
      </c>
      <c r="G17" s="32" t="n">
        <f aca="false">F17*(1+B20)</f>
        <v>2127.85696368</v>
      </c>
    </row>
    <row r="20" customFormat="false" ht="231" hidden="false" customHeight="true" outlineLevel="0" collapsed="false">
      <c r="A20" s="2" t="s">
        <v>392</v>
      </c>
      <c r="B20" s="38" t="n">
        <v>0.09</v>
      </c>
      <c r="C20" s="16" t="s">
        <v>393</v>
      </c>
    </row>
    <row r="22" customFormat="false" ht="105.75" hidden="false" customHeight="true" outlineLevel="0" collapsed="false">
      <c r="A22" s="16" t="s">
        <v>394</v>
      </c>
    </row>
    <row r="23" customFormat="false" ht="74.25" hidden="false" customHeight="true" outlineLevel="0" collapsed="false">
      <c r="A23" s="16" t="s">
        <v>395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6"/>
    <col collapsed="false" customWidth="true" hidden="false" outlineLevel="0" max="3" min="3" style="1" width="14"/>
    <col collapsed="false" customWidth="true" hidden="false" outlineLevel="0" max="4" min="4" style="1" width="18"/>
    <col collapsed="false" customWidth="true" hidden="false" outlineLevel="0" max="5" min="5" style="1" width="44"/>
  </cols>
  <sheetData>
    <row r="1" customFormat="false" ht="15" hidden="false" customHeight="true" outlineLevel="0" collapsed="false">
      <c r="A1" s="4" t="s">
        <v>396</v>
      </c>
    </row>
    <row r="2" customFormat="false" ht="48" hidden="false" customHeight="true" outlineLevel="0" collapsed="false">
      <c r="A2" s="5" t="s">
        <v>397</v>
      </c>
      <c r="B2" s="5"/>
      <c r="C2" s="5"/>
      <c r="D2" s="5"/>
      <c r="E2" s="5"/>
    </row>
    <row r="4" customFormat="false" ht="15" hidden="false" customHeight="true" outlineLevel="0" collapsed="false">
      <c r="A4" s="6" t="s">
        <v>71</v>
      </c>
      <c r="B4" s="6" t="s">
        <v>398</v>
      </c>
      <c r="C4" s="6" t="s">
        <v>399</v>
      </c>
      <c r="D4" s="6" t="s">
        <v>400</v>
      </c>
      <c r="E4" s="6" t="s">
        <v>401</v>
      </c>
    </row>
    <row r="5" customFormat="false" ht="15" hidden="false" customHeight="true" outlineLevel="0" collapsed="false">
      <c r="A5" s="15" t="n">
        <v>2000</v>
      </c>
      <c r="B5" s="39" t="n">
        <v>1196.12</v>
      </c>
      <c r="C5" s="39" t="n">
        <v>1196.12</v>
      </c>
      <c r="D5" s="15" t="n">
        <f aca="false">ROUND($B$5-B5,2)</f>
        <v>0</v>
      </c>
      <c r="E5" s="9" t="s">
        <v>402</v>
      </c>
    </row>
    <row r="6" customFormat="false" ht="15" hidden="false" customHeight="true" outlineLevel="0" collapsed="false">
      <c r="A6" s="15" t="n">
        <v>2001</v>
      </c>
      <c r="B6" s="39" t="n">
        <v>1177.37</v>
      </c>
      <c r="C6" s="39" t="n">
        <v>1177.22</v>
      </c>
      <c r="D6" s="15" t="n">
        <f aca="false">ROUND($B$5-B6,2)</f>
        <v>18.75</v>
      </c>
      <c r="E6" s="9"/>
    </row>
    <row r="7" customFormat="false" ht="15" hidden="false" customHeight="true" outlineLevel="0" collapsed="false">
      <c r="A7" s="15" t="n">
        <v>2002</v>
      </c>
      <c r="B7" s="39" t="n">
        <v>1152.13</v>
      </c>
      <c r="C7" s="39" t="n">
        <v>1152.13</v>
      </c>
      <c r="D7" s="15" t="n">
        <f aca="false">ROUND($B$5-B7,2)</f>
        <v>43.99</v>
      </c>
      <c r="E7" s="9"/>
    </row>
    <row r="8" customFormat="false" ht="15" hidden="false" customHeight="true" outlineLevel="0" collapsed="false">
      <c r="A8" s="15" t="n">
        <v>2003</v>
      </c>
      <c r="B8" s="39" t="n">
        <v>1139.12</v>
      </c>
      <c r="C8" s="39" t="n">
        <v>1139.12</v>
      </c>
      <c r="D8" s="15" t="n">
        <f aca="false">ROUND($B$5-B8,2)</f>
        <v>57</v>
      </c>
      <c r="E8" s="9"/>
    </row>
    <row r="9" customFormat="false" ht="15" hidden="false" customHeight="true" outlineLevel="0" collapsed="false">
      <c r="A9" s="15" t="n">
        <v>2004</v>
      </c>
      <c r="B9" s="39" t="n">
        <v>1130.01</v>
      </c>
      <c r="C9" s="39" t="n">
        <v>1125.73</v>
      </c>
      <c r="D9" s="15" t="n">
        <f aca="false">ROUND($B$5-B9,2)</f>
        <v>66.11</v>
      </c>
      <c r="E9" s="9"/>
    </row>
    <row r="10" customFormat="false" ht="15" hidden="false" customHeight="true" outlineLevel="0" collapsed="false">
      <c r="A10" s="15" t="n">
        <v>2005</v>
      </c>
      <c r="B10" s="39" t="n">
        <v>1137.52</v>
      </c>
      <c r="C10" s="39" t="n">
        <v>1135.27</v>
      </c>
      <c r="D10" s="15" t="n">
        <f aca="false">ROUND($B$5-B10,2)</f>
        <v>58.6</v>
      </c>
      <c r="E10" s="9"/>
    </row>
    <row r="11" customFormat="false" ht="15" hidden="false" customHeight="true" outlineLevel="0" collapsed="false">
      <c r="A11" s="15" t="n">
        <v>2006</v>
      </c>
      <c r="B11" s="39" t="n">
        <v>1128.12</v>
      </c>
      <c r="C11" s="39" t="n">
        <v>1125.36</v>
      </c>
      <c r="D11" s="15" t="n">
        <f aca="false">ROUND($B$5-B11,2)</f>
        <v>68</v>
      </c>
      <c r="E11" s="9"/>
    </row>
    <row r="12" customFormat="false" ht="15" hidden="false" customHeight="true" outlineLevel="0" collapsed="false">
      <c r="A12" s="15" t="n">
        <v>2007</v>
      </c>
      <c r="B12" s="39" t="n">
        <v>1114.81</v>
      </c>
      <c r="C12" s="39" t="n">
        <v>1110.95</v>
      </c>
      <c r="D12" s="15" t="n">
        <f aca="false">ROUND($B$5-B12,2)</f>
        <v>81.31</v>
      </c>
      <c r="E12" s="9"/>
    </row>
    <row r="13" customFormat="false" ht="15" hidden="false" customHeight="true" outlineLevel="0" collapsed="false">
      <c r="A13" s="15" t="n">
        <v>2008</v>
      </c>
      <c r="B13" s="39" t="n">
        <v>1110.97</v>
      </c>
      <c r="C13" s="39" t="n">
        <v>1104.42</v>
      </c>
      <c r="D13" s="15" t="n">
        <f aca="false">ROUND($B$5-B13,2)</f>
        <v>85.15</v>
      </c>
      <c r="E13" s="9"/>
    </row>
    <row r="14" customFormat="false" ht="15" hidden="false" customHeight="true" outlineLevel="0" collapsed="false">
      <c r="A14" s="15" t="n">
        <v>2009</v>
      </c>
      <c r="B14" s="39" t="n">
        <v>1096.3</v>
      </c>
      <c r="C14" s="39" t="n">
        <v>1093.26</v>
      </c>
      <c r="D14" s="15" t="n">
        <f aca="false">ROUND($B$5-B14,2)</f>
        <v>99.82</v>
      </c>
      <c r="E14" s="9"/>
    </row>
    <row r="15" customFormat="false" ht="15" hidden="false" customHeight="true" outlineLevel="0" collapsed="false">
      <c r="A15" s="15" t="n">
        <v>2010</v>
      </c>
      <c r="B15" s="39" t="n">
        <v>1086.3</v>
      </c>
      <c r="C15" s="39" t="n">
        <v>1081.94</v>
      </c>
      <c r="D15" s="15" t="n">
        <f aca="false">ROUND($B$5-B15,2)</f>
        <v>109.82</v>
      </c>
      <c r="E15" s="9"/>
    </row>
    <row r="16" customFormat="false" ht="15" hidden="false" customHeight="true" outlineLevel="0" collapsed="false">
      <c r="A16" s="15" t="n">
        <v>2011</v>
      </c>
      <c r="B16" s="39" t="n">
        <v>1132.83</v>
      </c>
      <c r="C16" s="39" t="n">
        <v>1091.73</v>
      </c>
      <c r="D16" s="15" t="n">
        <f aca="false">ROUND($B$5-B16,2)</f>
        <v>63.29</v>
      </c>
      <c r="E16" s="9"/>
    </row>
    <row r="17" customFormat="false" ht="15" hidden="false" customHeight="true" outlineLevel="0" collapsed="false">
      <c r="A17" s="15" t="n">
        <v>2012</v>
      </c>
      <c r="B17" s="39" t="n">
        <v>1120.36</v>
      </c>
      <c r="C17" s="39" t="n">
        <v>1115.16</v>
      </c>
      <c r="D17" s="15" t="n">
        <f aca="false">ROUND($B$5-B17,2)</f>
        <v>75.76</v>
      </c>
      <c r="E17" s="9"/>
    </row>
    <row r="18" customFormat="false" ht="15" hidden="false" customHeight="true" outlineLevel="0" collapsed="false">
      <c r="A18" s="15" t="n">
        <v>2013</v>
      </c>
      <c r="B18" s="39" t="n">
        <v>1106.73</v>
      </c>
      <c r="C18" s="39" t="n">
        <v>1104.04</v>
      </c>
      <c r="D18" s="15" t="n">
        <f aca="false">ROUND($B$5-B18,2)</f>
        <v>89.39</v>
      </c>
      <c r="E18" s="9"/>
    </row>
    <row r="19" customFormat="false" ht="15" hidden="false" customHeight="true" outlineLevel="0" collapsed="false">
      <c r="A19" s="15" t="n">
        <v>2014</v>
      </c>
      <c r="B19" s="39" t="n">
        <v>1087.79</v>
      </c>
      <c r="C19" s="39" t="n">
        <v>1080.6</v>
      </c>
      <c r="D19" s="15" t="n">
        <f aca="false">ROUND($B$5-B19,2)</f>
        <v>108.33</v>
      </c>
      <c r="E19" s="9"/>
    </row>
    <row r="20" customFormat="false" ht="15" hidden="false" customHeight="true" outlineLevel="0" collapsed="false">
      <c r="A20" s="15" t="n">
        <v>2015</v>
      </c>
      <c r="B20" s="39" t="n">
        <v>1080.91</v>
      </c>
      <c r="C20" s="39" t="n">
        <v>1075.08</v>
      </c>
      <c r="D20" s="15" t="n">
        <f aca="false">ROUND($B$5-B20,2)</f>
        <v>115.21</v>
      </c>
      <c r="E20" s="9"/>
    </row>
    <row r="21" customFormat="false" ht="15" hidden="false" customHeight="true" outlineLevel="0" collapsed="false">
      <c r="A21" s="15" t="n">
        <v>2016</v>
      </c>
      <c r="B21" s="39" t="n">
        <v>1080.82</v>
      </c>
      <c r="C21" s="39" t="n">
        <v>1071.64</v>
      </c>
      <c r="D21" s="15" t="n">
        <f aca="false">ROUND($B$5-B21,2)</f>
        <v>115.3</v>
      </c>
      <c r="E21" s="9"/>
    </row>
    <row r="22" customFormat="false" ht="15" hidden="false" customHeight="true" outlineLevel="0" collapsed="false">
      <c r="A22" s="15" t="n">
        <v>2017</v>
      </c>
      <c r="B22" s="39" t="n">
        <v>1082.52</v>
      </c>
      <c r="C22" s="39" t="n">
        <v>1079.03</v>
      </c>
      <c r="D22" s="15" t="n">
        <f aca="false">ROUND($B$5-B22,2)</f>
        <v>113.6</v>
      </c>
      <c r="E22" s="9"/>
    </row>
    <row r="23" customFormat="false" ht="15" hidden="false" customHeight="true" outlineLevel="0" collapsed="false">
      <c r="A23" s="15" t="n">
        <v>2018</v>
      </c>
      <c r="B23" s="39" t="n">
        <v>1081.46</v>
      </c>
      <c r="C23" s="39" t="n">
        <v>1076.81</v>
      </c>
      <c r="D23" s="15" t="n">
        <f aca="false">ROUND($B$5-B23,2)</f>
        <v>114.66</v>
      </c>
      <c r="E23" s="9"/>
    </row>
    <row r="24" customFormat="false" ht="15" hidden="false" customHeight="true" outlineLevel="0" collapsed="false">
      <c r="A24" s="15" t="n">
        <v>2019</v>
      </c>
      <c r="B24" s="39" t="n">
        <v>1090.49</v>
      </c>
      <c r="C24" s="39" t="n">
        <v>1082.61</v>
      </c>
      <c r="D24" s="15" t="n">
        <f aca="false">ROUND($B$5-B24,2)</f>
        <v>105.63</v>
      </c>
      <c r="E24" s="9"/>
    </row>
    <row r="25" customFormat="false" ht="15" hidden="false" customHeight="true" outlineLevel="0" collapsed="false">
      <c r="A25" s="15" t="n">
        <v>2020</v>
      </c>
      <c r="B25" s="39" t="n">
        <v>1083.72</v>
      </c>
      <c r="C25" s="39" t="n">
        <v>1081.07</v>
      </c>
      <c r="D25" s="15" t="n">
        <f aca="false">ROUND($B$5-B25,2)</f>
        <v>112.4</v>
      </c>
      <c r="E25" s="9"/>
    </row>
    <row r="26" customFormat="false" ht="15" hidden="false" customHeight="true" outlineLevel="0" collapsed="false">
      <c r="A26" s="15" t="n">
        <v>2021</v>
      </c>
      <c r="B26" s="39" t="n">
        <v>1066.39</v>
      </c>
      <c r="C26" s="39" t="n">
        <v>1064.97</v>
      </c>
      <c r="D26" s="15" t="n">
        <f aca="false">ROUND($B$5-B26,2)</f>
        <v>129.73</v>
      </c>
      <c r="E26" s="9"/>
    </row>
    <row r="27" customFormat="false" ht="15" hidden="false" customHeight="true" outlineLevel="0" collapsed="false">
      <c r="A27" s="15" t="n">
        <v>2022</v>
      </c>
      <c r="B27" s="39" t="n">
        <v>1044.82</v>
      </c>
      <c r="C27" s="39" t="n">
        <v>1040.92</v>
      </c>
      <c r="D27" s="15" t="n">
        <f aca="false">ROUND($B$5-B27,2)</f>
        <v>151.3</v>
      </c>
      <c r="E27" s="9" t="s">
        <v>403</v>
      </c>
    </row>
    <row r="28" customFormat="false" ht="15" hidden="false" customHeight="true" outlineLevel="0" collapsed="false">
      <c r="A28" s="15" t="n">
        <v>2023</v>
      </c>
      <c r="B28" s="39" t="n">
        <v>1068.18</v>
      </c>
      <c r="C28" s="39" t="n">
        <v>1046.03</v>
      </c>
      <c r="D28" s="15" t="n">
        <f aca="false">ROUND($B$5-B28,2)</f>
        <v>127.94</v>
      </c>
      <c r="E28" s="9"/>
    </row>
    <row r="29" customFormat="false" ht="15" hidden="false" customHeight="true" outlineLevel="0" collapsed="false">
      <c r="A29" s="15" t="n">
        <v>2024</v>
      </c>
      <c r="B29" s="39" t="n">
        <v>1063.29</v>
      </c>
      <c r="C29" s="39" t="n">
        <v>1060.89</v>
      </c>
      <c r="D29" s="15" t="n">
        <f aca="false">ROUND($B$5-B29,2)</f>
        <v>132.83</v>
      </c>
      <c r="E29" s="9"/>
    </row>
    <row r="30" customFormat="false" ht="15" hidden="false" customHeight="true" outlineLevel="0" collapsed="false">
      <c r="A30" s="15" t="n">
        <v>2025</v>
      </c>
      <c r="B30" s="39" t="n">
        <v>1062.24</v>
      </c>
      <c r="C30" s="39" t="n">
        <v>1054.14</v>
      </c>
      <c r="D30" s="15" t="n">
        <f aca="false">ROUND($B$5-B30,2)</f>
        <v>133.88</v>
      </c>
      <c r="E30" s="9" t="s">
        <v>404</v>
      </c>
    </row>
    <row r="31" customFormat="false" ht="15" hidden="false" customHeight="true" outlineLevel="0" collapsed="false">
      <c r="A31" s="14" t="s">
        <v>405</v>
      </c>
    </row>
    <row r="32" customFormat="false" ht="15" hidden="false" customHeight="true" outlineLevel="0" collapsed="false">
      <c r="A32" s="10" t="s">
        <v>406</v>
      </c>
      <c r="B32" s="40" t="n">
        <v>1065.37</v>
      </c>
    </row>
    <row r="33" customFormat="false" ht="15" hidden="false" customHeight="true" outlineLevel="0" collapsed="false">
      <c r="A33" s="10" t="s">
        <v>407</v>
      </c>
      <c r="B33" s="40" t="n">
        <v>1066.14</v>
      </c>
    </row>
    <row r="34" customFormat="false" ht="15" hidden="false" customHeight="true" outlineLevel="0" collapsed="false">
      <c r="A34" s="10" t="s">
        <v>408</v>
      </c>
      <c r="B34" s="40" t="n">
        <v>1062.05</v>
      </c>
    </row>
    <row r="35" customFormat="false" ht="15" hidden="false" customHeight="true" outlineLevel="0" collapsed="false">
      <c r="A35" s="10" t="s">
        <v>409</v>
      </c>
      <c r="B35" s="40" t="n">
        <v>1056.32</v>
      </c>
    </row>
    <row r="36" customFormat="false" ht="15" hidden="false" customHeight="true" outlineLevel="0" collapsed="false">
      <c r="A36" s="10" t="s">
        <v>410</v>
      </c>
      <c r="B36" s="40" t="n">
        <v>1050</v>
      </c>
    </row>
    <row r="37" customFormat="false" ht="15" hidden="false" customHeight="true" outlineLevel="0" collapsed="false">
      <c r="A37" s="10" t="s">
        <v>411</v>
      </c>
      <c r="B37" s="40" t="n">
        <v>1044.58</v>
      </c>
    </row>
    <row r="38" customFormat="false" ht="15" hidden="false" customHeight="true" outlineLevel="0" collapsed="false">
      <c r="A38" s="10" t="s">
        <v>412</v>
      </c>
      <c r="B38" s="40" t="n">
        <v>1041.22</v>
      </c>
      <c r="E38" s="12" t="s">
        <v>413</v>
      </c>
    </row>
    <row r="40" customFormat="false" ht="21.75" hidden="false" customHeight="true" outlineLevel="0" collapsed="false">
      <c r="A40" s="5" t="s">
        <v>414</v>
      </c>
      <c r="B40" s="5"/>
      <c r="C40" s="5"/>
      <c r="D40" s="5"/>
      <c r="E40" s="5"/>
    </row>
  </sheetData>
  <mergeCells count="2">
    <mergeCell ref="A2:E2"/>
    <mergeCell ref="A40:E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30"/>
    <col collapsed="false" customWidth="true" hidden="false" outlineLevel="0" max="3" min="3" style="1" width="48"/>
    <col collapsed="false" customWidth="true" hidden="false" outlineLevel="0" max="4" min="4" style="1" width="44"/>
  </cols>
  <sheetData>
    <row r="1" customFormat="false" ht="15" hidden="false" customHeight="true" outlineLevel="0" collapsed="false">
      <c r="A1" s="4" t="s">
        <v>415</v>
      </c>
    </row>
    <row r="3" customFormat="false" ht="15" hidden="false" customHeight="true" outlineLevel="0" collapsed="false">
      <c r="A3" s="6" t="s">
        <v>416</v>
      </c>
      <c r="B3" s="6" t="s">
        <v>119</v>
      </c>
      <c r="C3" s="6" t="s">
        <v>417</v>
      </c>
      <c r="D3" s="6" t="s">
        <v>418</v>
      </c>
    </row>
    <row r="4" customFormat="false" ht="23.25" hidden="false" customHeight="true" outlineLevel="0" collapsed="false">
      <c r="A4" s="17" t="s">
        <v>419</v>
      </c>
      <c r="B4" s="18" t="s">
        <v>420</v>
      </c>
      <c r="C4" s="18" t="s">
        <v>421</v>
      </c>
      <c r="D4" s="19" t="s">
        <v>422</v>
      </c>
    </row>
    <row r="5" customFormat="false" ht="23.25" hidden="false" customHeight="true" outlineLevel="0" collapsed="false">
      <c r="A5" s="17" t="s">
        <v>423</v>
      </c>
      <c r="B5" s="18" t="s">
        <v>424</v>
      </c>
      <c r="C5" s="18" t="s">
        <v>425</v>
      </c>
      <c r="D5" s="19" t="s">
        <v>426</v>
      </c>
    </row>
    <row r="6" customFormat="false" ht="23.25" hidden="false" customHeight="true" outlineLevel="0" collapsed="false">
      <c r="A6" s="17" t="s">
        <v>427</v>
      </c>
      <c r="B6" s="18" t="s">
        <v>428</v>
      </c>
      <c r="C6" s="18" t="s">
        <v>429</v>
      </c>
      <c r="D6" s="19" t="s">
        <v>430</v>
      </c>
    </row>
    <row r="7" customFormat="false" ht="23.25" hidden="false" customHeight="true" outlineLevel="0" collapsed="false">
      <c r="A7" s="17" t="s">
        <v>431</v>
      </c>
      <c r="B7" s="18" t="s">
        <v>432</v>
      </c>
      <c r="C7" s="18" t="s">
        <v>433</v>
      </c>
      <c r="D7" s="19" t="s">
        <v>434</v>
      </c>
    </row>
    <row r="8" customFormat="false" ht="23.25" hidden="false" customHeight="true" outlineLevel="0" collapsed="false">
      <c r="A8" s="17" t="s">
        <v>435</v>
      </c>
      <c r="B8" s="18" t="s">
        <v>436</v>
      </c>
      <c r="C8" s="18" t="s">
        <v>437</v>
      </c>
      <c r="D8" s="19" t="s">
        <v>438</v>
      </c>
    </row>
    <row r="9" customFormat="false" ht="23.25" hidden="false" customHeight="true" outlineLevel="0" collapsed="false">
      <c r="A9" s="17" t="s">
        <v>439</v>
      </c>
      <c r="B9" s="18" t="s">
        <v>440</v>
      </c>
      <c r="C9" s="18" t="s">
        <v>441</v>
      </c>
      <c r="D9" s="19" t="s">
        <v>442</v>
      </c>
    </row>
    <row r="10" customFormat="false" ht="23.25" hidden="false" customHeight="true" outlineLevel="0" collapsed="false">
      <c r="A10" s="17" t="s">
        <v>443</v>
      </c>
      <c r="B10" s="18" t="s">
        <v>444</v>
      </c>
      <c r="C10" s="18" t="s">
        <v>445</v>
      </c>
      <c r="D10" s="19" t="s">
        <v>446</v>
      </c>
    </row>
    <row r="11" customFormat="false" ht="15" hidden="false" customHeight="true" outlineLevel="0" collapsed="false">
      <c r="A11" s="17" t="s">
        <v>447</v>
      </c>
      <c r="B11" s="18" t="s">
        <v>448</v>
      </c>
      <c r="C11" s="18" t="s">
        <v>449</v>
      </c>
      <c r="D11" s="19" t="s">
        <v>450</v>
      </c>
    </row>
    <row r="12" customFormat="false" ht="15" hidden="false" customHeight="true" outlineLevel="0" collapsed="false">
      <c r="A12" s="17" t="s">
        <v>451</v>
      </c>
      <c r="B12" s="18" t="s">
        <v>276</v>
      </c>
      <c r="C12" s="18" t="s">
        <v>452</v>
      </c>
      <c r="D12" s="19" t="s">
        <v>453</v>
      </c>
    </row>
    <row r="13" customFormat="false" ht="23.25" hidden="false" customHeight="true" outlineLevel="0" collapsed="false">
      <c r="A13" s="17" t="s">
        <v>454</v>
      </c>
      <c r="B13" s="18" t="s">
        <v>455</v>
      </c>
      <c r="C13" s="18" t="s">
        <v>456</v>
      </c>
      <c r="D13" s="19" t="s">
        <v>457</v>
      </c>
    </row>
    <row r="14" customFormat="false" ht="15" hidden="false" customHeight="true" outlineLevel="0" collapsed="false">
      <c r="A14" s="17" t="s">
        <v>458</v>
      </c>
      <c r="B14" s="18" t="s">
        <v>459</v>
      </c>
      <c r="C14" s="18" t="s">
        <v>460</v>
      </c>
      <c r="D14" s="19" t="s">
        <v>461</v>
      </c>
    </row>
    <row r="15" customFormat="false" ht="23.25" hidden="false" customHeight="true" outlineLevel="0" collapsed="false">
      <c r="A15" s="17" t="s">
        <v>462</v>
      </c>
      <c r="B15" s="18" t="s">
        <v>463</v>
      </c>
      <c r="C15" s="18" t="s">
        <v>464</v>
      </c>
      <c r="D15" s="19" t="s">
        <v>465</v>
      </c>
    </row>
    <row r="16" customFormat="false" ht="21.75" hidden="false" customHeight="true" outlineLevel="0" collapsed="false">
      <c r="A16" s="17" t="s">
        <v>466</v>
      </c>
      <c r="B16" s="18" t="s">
        <v>467</v>
      </c>
      <c r="C16" s="18" t="s">
        <v>468</v>
      </c>
      <c r="D16" s="19" t="s">
        <v>469</v>
      </c>
    </row>
    <row r="17" customFormat="false" ht="23.25" hidden="false" customHeight="true" outlineLevel="0" collapsed="false">
      <c r="A17" s="17" t="s">
        <v>470</v>
      </c>
      <c r="B17" s="18" t="s">
        <v>471</v>
      </c>
      <c r="C17" s="18" t="s">
        <v>472</v>
      </c>
      <c r="D17" s="19" t="s">
        <v>473</v>
      </c>
    </row>
    <row r="18" customFormat="false" ht="15" hidden="false" customHeight="true" outlineLevel="0" collapsed="false">
      <c r="A18" s="17" t="s">
        <v>474</v>
      </c>
      <c r="B18" s="18" t="s">
        <v>475</v>
      </c>
      <c r="C18" s="18" t="s">
        <v>476</v>
      </c>
      <c r="D18" s="19" t="s">
        <v>477</v>
      </c>
    </row>
    <row r="19" customFormat="false" ht="23.25" hidden="false" customHeight="true" outlineLevel="0" collapsed="false">
      <c r="A19" s="17" t="s">
        <v>478</v>
      </c>
      <c r="B19" s="18" t="s">
        <v>475</v>
      </c>
      <c r="C19" s="18" t="s">
        <v>479</v>
      </c>
      <c r="D19" s="19" t="s">
        <v>480</v>
      </c>
    </row>
    <row r="20" customFormat="false" ht="15" hidden="false" customHeight="true" outlineLevel="0" collapsed="false">
      <c r="A20" s="17" t="s">
        <v>481</v>
      </c>
      <c r="B20" s="18" t="s">
        <v>482</v>
      </c>
      <c r="C20" s="18" t="s">
        <v>483</v>
      </c>
      <c r="D20" s="19" t="s">
        <v>484</v>
      </c>
    </row>
    <row r="21" customFormat="false" ht="15" hidden="false" customHeight="true" outlineLevel="0" collapsed="false">
      <c r="A21" s="17" t="s">
        <v>485</v>
      </c>
      <c r="B21" s="18" t="s">
        <v>486</v>
      </c>
      <c r="C21" s="18" t="s">
        <v>487</v>
      </c>
      <c r="D21" s="19" t="s">
        <v>488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4"/>
    <col collapsed="false" customWidth="true" hidden="false" outlineLevel="0" max="4" min="3" style="1" width="22"/>
    <col collapsed="false" customWidth="true" hidden="false" outlineLevel="0" max="5" min="5" style="1" width="16"/>
    <col collapsed="false" customWidth="true" hidden="false" outlineLevel="0" max="7" min="6" style="1" width="14"/>
  </cols>
  <sheetData>
    <row r="1" customFormat="false" ht="15" hidden="false" customHeight="true" outlineLevel="0" collapsed="false">
      <c r="A1" s="4" t="s">
        <v>489</v>
      </c>
    </row>
    <row r="2" customFormat="false" ht="15" hidden="false" customHeight="true" outlineLevel="0" collapsed="false">
      <c r="A2" s="12" t="s">
        <v>490</v>
      </c>
    </row>
    <row r="4" customFormat="false" ht="15" hidden="false" customHeight="true" outlineLevel="0" collapsed="false">
      <c r="A4" s="6" t="s">
        <v>491</v>
      </c>
      <c r="B4" s="6" t="s">
        <v>492</v>
      </c>
      <c r="C4" s="6" t="s">
        <v>493</v>
      </c>
      <c r="D4" s="6" t="s">
        <v>494</v>
      </c>
      <c r="E4" s="6" t="s">
        <v>495</v>
      </c>
      <c r="F4" s="6" t="s">
        <v>496</v>
      </c>
      <c r="G4" s="6" t="s">
        <v>497</v>
      </c>
    </row>
    <row r="5" customFormat="false" ht="15" hidden="false" customHeight="true" outlineLevel="0" collapsed="false">
      <c r="A5" s="10" t="s">
        <v>498</v>
      </c>
      <c r="B5" s="10" t="s">
        <v>499</v>
      </c>
      <c r="C5" s="10" t="n">
        <v>1.5</v>
      </c>
      <c r="D5" s="10" t="n">
        <v>1.6</v>
      </c>
      <c r="E5" s="10" t="n">
        <v>1.4</v>
      </c>
      <c r="F5" s="10" t="n">
        <v>1</v>
      </c>
      <c r="G5" s="10" t="n">
        <v>1.8</v>
      </c>
    </row>
    <row r="6" customFormat="false" ht="15" hidden="false" customHeight="true" outlineLevel="0" collapsed="false">
      <c r="A6" s="10" t="s">
        <v>500</v>
      </c>
      <c r="B6" s="10" t="s">
        <v>501</v>
      </c>
      <c r="C6" s="10" t="n">
        <v>1.5</v>
      </c>
      <c r="D6" s="10" t="n">
        <v>1.7</v>
      </c>
      <c r="E6" s="10" t="n">
        <v>1.8</v>
      </c>
      <c r="F6" s="10" t="n">
        <v>1.3</v>
      </c>
      <c r="G6" s="10" t="n">
        <v>2.4</v>
      </c>
    </row>
    <row r="7" customFormat="false" ht="15" hidden="false" customHeight="true" outlineLevel="0" collapsed="false">
      <c r="A7" s="10" t="s">
        <v>502</v>
      </c>
      <c r="B7" s="10" t="s">
        <v>503</v>
      </c>
      <c r="C7" s="10" t="n">
        <v>1.5</v>
      </c>
      <c r="D7" s="10" t="n">
        <v>2</v>
      </c>
      <c r="E7" s="10" t="n">
        <v>2.7</v>
      </c>
      <c r="F7" s="10" t="n">
        <v>2.1</v>
      </c>
      <c r="G7" s="10" t="n">
        <v>3.5</v>
      </c>
    </row>
    <row r="8" customFormat="false" ht="15" hidden="false" customHeight="true" outlineLevel="0" collapsed="false">
      <c r="A8" s="10" t="s">
        <v>504</v>
      </c>
      <c r="B8" s="10" t="s">
        <v>505</v>
      </c>
      <c r="C8" s="10" t="n">
        <v>1.5</v>
      </c>
      <c r="D8" s="10" t="n">
        <v>2.1</v>
      </c>
      <c r="E8" s="10" t="n">
        <v>3.6</v>
      </c>
      <c r="F8" s="10" t="n">
        <v>2.8</v>
      </c>
      <c r="G8" s="10" t="n">
        <v>4.6</v>
      </c>
    </row>
    <row r="9" customFormat="false" ht="15" hidden="false" customHeight="true" outlineLevel="0" collapsed="false">
      <c r="A9" s="10" t="s">
        <v>506</v>
      </c>
      <c r="B9" s="10" t="s">
        <v>507</v>
      </c>
      <c r="C9" s="10" t="n">
        <v>1.6</v>
      </c>
      <c r="D9" s="10" t="n">
        <v>2.4</v>
      </c>
      <c r="E9" s="10" t="n">
        <v>4.4</v>
      </c>
      <c r="F9" s="10" t="n">
        <v>3.3</v>
      </c>
      <c r="G9" s="10" t="n">
        <v>5.7</v>
      </c>
    </row>
    <row r="11" customFormat="false" ht="15" hidden="false" customHeight="true" outlineLevel="0" collapsed="false">
      <c r="A11" s="12" t="s">
        <v>508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8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41" t="s">
        <v>509</v>
      </c>
    </row>
    <row r="2" customFormat="false" ht="49.5" hidden="false" customHeight="true" outlineLevel="0" collapsed="false">
      <c r="A2" s="5" t="s">
        <v>510</v>
      </c>
      <c r="B2" s="5"/>
      <c r="C2" s="5"/>
      <c r="D2" s="5"/>
      <c r="E2" s="5"/>
    </row>
    <row r="4" customFormat="false" ht="15" hidden="false" customHeight="false" outlineLevel="0" collapsed="false">
      <c r="A4" s="21" t="s">
        <v>71</v>
      </c>
      <c r="B4" s="21" t="s">
        <v>511</v>
      </c>
      <c r="C4" s="21" t="s">
        <v>73</v>
      </c>
    </row>
    <row r="5" customFormat="false" ht="15" hidden="false" customHeight="false" outlineLevel="0" collapsed="false">
      <c r="A5" s="22" t="n">
        <v>2015</v>
      </c>
      <c r="B5" s="42" t="n">
        <v>0.5</v>
      </c>
      <c r="C5" s="43" t="s">
        <v>512</v>
      </c>
    </row>
    <row r="6" customFormat="false" ht="15" hidden="false" customHeight="false" outlineLevel="0" collapsed="false">
      <c r="A6" s="22" t="n">
        <v>2021</v>
      </c>
      <c r="B6" s="42" t="n">
        <v>59</v>
      </c>
      <c r="C6" s="43"/>
    </row>
    <row r="7" customFormat="false" ht="15" hidden="false" customHeight="false" outlineLevel="0" collapsed="false">
      <c r="A7" s="22" t="n">
        <v>2022</v>
      </c>
      <c r="B7" s="42" t="n">
        <v>38</v>
      </c>
      <c r="C7" s="43"/>
    </row>
    <row r="8" customFormat="false" ht="15" hidden="false" customHeight="false" outlineLevel="0" collapsed="false">
      <c r="A8" s="22" t="n">
        <v>2023</v>
      </c>
      <c r="B8" s="42" t="n">
        <v>237</v>
      </c>
      <c r="C8" s="43" t="s">
        <v>513</v>
      </c>
    </row>
    <row r="9" customFormat="false" ht="15" hidden="false" customHeight="false" outlineLevel="0" collapsed="false">
      <c r="A9" s="22" t="n">
        <v>2024</v>
      </c>
      <c r="B9" s="42" t="n">
        <v>110</v>
      </c>
      <c r="C9" s="43"/>
    </row>
    <row r="10" customFormat="false" ht="15" hidden="false" customHeight="false" outlineLevel="0" collapsed="false">
      <c r="A10" s="22" t="n">
        <v>2025</v>
      </c>
      <c r="B10" s="42" t="n">
        <v>96</v>
      </c>
      <c r="C10" s="43"/>
    </row>
    <row r="11" customFormat="false" ht="15" hidden="false" customHeight="false" outlineLevel="0" collapsed="false">
      <c r="A11" s="22" t="n">
        <v>2026</v>
      </c>
      <c r="B11" s="42" t="n">
        <v>18</v>
      </c>
      <c r="C11" s="43" t="s">
        <v>514</v>
      </c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4"/>
    <col collapsed="false" customWidth="true" hidden="false" outlineLevel="0" max="3" min="3" style="1" width="30"/>
  </cols>
  <sheetData>
    <row r="1" customFormat="false" ht="15" hidden="false" customHeight="true" outlineLevel="0" collapsed="false">
      <c r="A1" s="4" t="s">
        <v>69</v>
      </c>
    </row>
    <row r="2" customFormat="false" ht="42" hidden="false" customHeight="true" outlineLevel="0" collapsed="false">
      <c r="A2" s="5" t="s">
        <v>70</v>
      </c>
      <c r="B2" s="5"/>
      <c r="C2" s="5"/>
    </row>
    <row r="4" customFormat="false" ht="15" hidden="false" customHeight="true" outlineLevel="0" collapsed="false">
      <c r="A4" s="6" t="s">
        <v>71</v>
      </c>
      <c r="B4" s="6" t="s">
        <v>72</v>
      </c>
      <c r="C4" s="6" t="s">
        <v>73</v>
      </c>
    </row>
    <row r="5" customFormat="false" ht="15" hidden="false" customHeight="true" outlineLevel="0" collapsed="false">
      <c r="A5" s="7" t="n">
        <v>1880</v>
      </c>
      <c r="B5" s="8" t="n">
        <v>-0.18</v>
      </c>
      <c r="C5" s="9"/>
    </row>
    <row r="6" customFormat="false" ht="15" hidden="false" customHeight="true" outlineLevel="0" collapsed="false">
      <c r="A6" s="7" t="n">
        <v>1890</v>
      </c>
      <c r="B6" s="8" t="n">
        <v>-0.36</v>
      </c>
      <c r="C6" s="9"/>
    </row>
    <row r="7" customFormat="false" ht="15" hidden="false" customHeight="true" outlineLevel="0" collapsed="false">
      <c r="A7" s="7" t="n">
        <v>1900</v>
      </c>
      <c r="B7" s="8" t="n">
        <v>-0.09</v>
      </c>
      <c r="C7" s="9"/>
    </row>
    <row r="8" customFormat="false" ht="15" hidden="false" customHeight="true" outlineLevel="0" collapsed="false">
      <c r="A8" s="7" t="n">
        <v>1910</v>
      </c>
      <c r="B8" s="8" t="n">
        <v>-0.44</v>
      </c>
      <c r="C8" s="9"/>
    </row>
    <row r="9" customFormat="false" ht="15" hidden="false" customHeight="true" outlineLevel="0" collapsed="false">
      <c r="A9" s="7" t="n">
        <v>1920</v>
      </c>
      <c r="B9" s="8" t="n">
        <v>-0.28</v>
      </c>
      <c r="C9" s="9"/>
    </row>
    <row r="10" customFormat="false" ht="15" hidden="false" customHeight="true" outlineLevel="0" collapsed="false">
      <c r="A10" s="7" t="n">
        <v>1930</v>
      </c>
      <c r="B10" s="8" t="n">
        <v>-0.16</v>
      </c>
      <c r="C10" s="9"/>
    </row>
    <row r="11" customFormat="false" ht="15" hidden="false" customHeight="true" outlineLevel="0" collapsed="false">
      <c r="A11" s="7" t="n">
        <v>1940</v>
      </c>
      <c r="B11" s="8" t="n">
        <v>0.12</v>
      </c>
      <c r="C11" s="9"/>
    </row>
    <row r="12" customFormat="false" ht="15" hidden="false" customHeight="true" outlineLevel="0" collapsed="false">
      <c r="A12" s="7" t="n">
        <v>1950</v>
      </c>
      <c r="B12" s="8" t="n">
        <v>-0.17</v>
      </c>
      <c r="C12" s="9"/>
    </row>
    <row r="13" customFormat="false" ht="15" hidden="false" customHeight="true" outlineLevel="0" collapsed="false">
      <c r="A13" s="7" t="n">
        <v>1960</v>
      </c>
      <c r="B13" s="8" t="n">
        <v>-0.02</v>
      </c>
      <c r="C13" s="9"/>
    </row>
    <row r="14" customFormat="false" ht="15" hidden="false" customHeight="true" outlineLevel="0" collapsed="false">
      <c r="A14" s="7" t="n">
        <v>1970</v>
      </c>
      <c r="B14" s="8" t="n">
        <v>0.03</v>
      </c>
      <c r="C14" s="9"/>
    </row>
    <row r="15" customFormat="false" ht="15" hidden="false" customHeight="true" outlineLevel="0" collapsed="false">
      <c r="A15" s="7" t="n">
        <v>1980</v>
      </c>
      <c r="B15" s="8" t="n">
        <v>0.25</v>
      </c>
      <c r="C15" s="9"/>
    </row>
    <row r="16" customFormat="false" ht="15" hidden="false" customHeight="true" outlineLevel="0" collapsed="false">
      <c r="A16" s="7" t="n">
        <v>1990</v>
      </c>
      <c r="B16" s="8" t="n">
        <v>0.45</v>
      </c>
      <c r="C16" s="9"/>
    </row>
    <row r="17" customFormat="false" ht="15" hidden="false" customHeight="true" outlineLevel="0" collapsed="false">
      <c r="A17" s="7" t="n">
        <v>2000</v>
      </c>
      <c r="B17" s="8" t="n">
        <v>0.39</v>
      </c>
      <c r="C17" s="9"/>
    </row>
    <row r="18" customFormat="false" ht="15" hidden="false" customHeight="true" outlineLevel="0" collapsed="false">
      <c r="A18" s="7" t="n">
        <v>2010</v>
      </c>
      <c r="B18" s="8" t="n">
        <v>0.72</v>
      </c>
      <c r="C18" s="9"/>
    </row>
    <row r="19" customFormat="false" ht="15" hidden="false" customHeight="true" outlineLevel="0" collapsed="false">
      <c r="A19" s="7" t="n">
        <v>2014</v>
      </c>
      <c r="B19" s="8" t="n">
        <v>0.75</v>
      </c>
      <c r="C19" s="9"/>
    </row>
    <row r="20" customFormat="false" ht="15" hidden="false" customHeight="true" outlineLevel="0" collapsed="false">
      <c r="A20" s="7" t="n">
        <v>2015</v>
      </c>
      <c r="B20" s="8" t="n">
        <v>0.9</v>
      </c>
      <c r="C20" s="9"/>
    </row>
    <row r="21" customFormat="false" ht="15" hidden="false" customHeight="true" outlineLevel="0" collapsed="false">
      <c r="A21" s="7" t="n">
        <v>2016</v>
      </c>
      <c r="B21" s="8" t="n">
        <v>1.01</v>
      </c>
      <c r="C21" s="9" t="s">
        <v>74</v>
      </c>
    </row>
    <row r="22" customFormat="false" ht="15" hidden="false" customHeight="true" outlineLevel="0" collapsed="false">
      <c r="A22" s="7" t="n">
        <v>2017</v>
      </c>
      <c r="B22" s="8" t="n">
        <v>0.91</v>
      </c>
      <c r="C22" s="9"/>
    </row>
    <row r="23" customFormat="false" ht="15" hidden="false" customHeight="true" outlineLevel="0" collapsed="false">
      <c r="A23" s="7" t="n">
        <v>2018</v>
      </c>
      <c r="B23" s="8" t="n">
        <v>0.85</v>
      </c>
      <c r="C23" s="9"/>
    </row>
    <row r="24" customFormat="false" ht="15" hidden="false" customHeight="true" outlineLevel="0" collapsed="false">
      <c r="A24" s="7" t="n">
        <v>2019</v>
      </c>
      <c r="B24" s="8" t="n">
        <v>0.98</v>
      </c>
      <c r="C24" s="9"/>
    </row>
    <row r="25" customFormat="false" ht="15" hidden="false" customHeight="true" outlineLevel="0" collapsed="false">
      <c r="A25" s="7" t="n">
        <v>2020</v>
      </c>
      <c r="B25" s="8" t="n">
        <v>1.01</v>
      </c>
      <c r="C25" s="9"/>
    </row>
    <row r="26" customFormat="false" ht="15" hidden="false" customHeight="true" outlineLevel="0" collapsed="false">
      <c r="A26" s="7" t="n">
        <v>2021</v>
      </c>
      <c r="B26" s="8" t="n">
        <v>0.85</v>
      </c>
      <c r="C26" s="9"/>
    </row>
    <row r="27" customFormat="false" ht="15" hidden="false" customHeight="true" outlineLevel="0" collapsed="false">
      <c r="A27" s="7" t="n">
        <v>2022</v>
      </c>
      <c r="B27" s="8" t="n">
        <v>0.89</v>
      </c>
      <c r="C27" s="9"/>
    </row>
    <row r="28" customFormat="false" ht="15" hidden="false" customHeight="true" outlineLevel="0" collapsed="false">
      <c r="A28" s="7" t="n">
        <v>2023</v>
      </c>
      <c r="B28" s="8" t="n">
        <v>1.17</v>
      </c>
      <c r="C28" s="9" t="s">
        <v>75</v>
      </c>
    </row>
    <row r="29" customFormat="false" ht="15" hidden="false" customHeight="true" outlineLevel="0" collapsed="false">
      <c r="A29" s="7" t="n">
        <v>2024</v>
      </c>
      <c r="B29" s="8" t="n">
        <v>1.28</v>
      </c>
      <c r="C29" s="9" t="s">
        <v>76</v>
      </c>
    </row>
    <row r="30" customFormat="false" ht="15" hidden="false" customHeight="true" outlineLevel="0" collapsed="false">
      <c r="A30" s="7" t="n">
        <v>2025</v>
      </c>
      <c r="B30" s="8" t="n">
        <v>1.19</v>
      </c>
      <c r="C30" s="9" t="s">
        <v>77</v>
      </c>
    </row>
    <row r="31" customFormat="false" ht="15" hidden="false" customHeight="true" outlineLevel="0" collapsed="false">
      <c r="A31" s="10" t="s">
        <v>78</v>
      </c>
      <c r="B31" s="11" t="n">
        <v>1.19</v>
      </c>
      <c r="C31" s="12" t="s">
        <v>79</v>
      </c>
    </row>
    <row r="33" customFormat="false" ht="15" hidden="false" customHeight="true" outlineLevel="0" collapsed="false">
      <c r="A33" s="12" t="s">
        <v>80</v>
      </c>
    </row>
  </sheetData>
  <mergeCells count="1"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18"/>
    <col collapsed="false" customWidth="true" hidden="false" outlineLevel="0" max="4" min="4" style="1" width="42"/>
  </cols>
  <sheetData>
    <row r="1" customFormat="false" ht="15" hidden="false" customHeight="true" outlineLevel="0" collapsed="false">
      <c r="A1" s="4" t="s">
        <v>81</v>
      </c>
    </row>
    <row r="2" customFormat="false" ht="39.75" hidden="false" customHeight="true" outlineLevel="0" collapsed="false">
      <c r="A2" s="5" t="s">
        <v>82</v>
      </c>
      <c r="B2" s="5"/>
      <c r="C2" s="5"/>
      <c r="D2" s="5"/>
    </row>
    <row r="4" customFormat="false" ht="15" hidden="false" customHeight="true" outlineLevel="0" collapsed="false">
      <c r="A4" s="6" t="s">
        <v>71</v>
      </c>
      <c r="B4" s="6" t="s">
        <v>83</v>
      </c>
      <c r="C4" s="6" t="s">
        <v>84</v>
      </c>
      <c r="D4" s="6" t="s">
        <v>73</v>
      </c>
    </row>
    <row r="5" customFormat="false" ht="15" hidden="false" customHeight="true" outlineLevel="0" collapsed="false">
      <c r="A5" s="10" t="n">
        <v>1750</v>
      </c>
      <c r="B5" s="10" t="n">
        <v>280</v>
      </c>
      <c r="D5" s="12" t="s">
        <v>85</v>
      </c>
    </row>
    <row r="6" customFormat="false" ht="15" hidden="false" customHeight="true" outlineLevel="0" collapsed="false">
      <c r="A6" s="10" t="n">
        <v>1850</v>
      </c>
      <c r="B6" s="10" t="n">
        <v>285</v>
      </c>
      <c r="D6" s="12" t="s">
        <v>86</v>
      </c>
    </row>
    <row r="7" customFormat="false" ht="15" hidden="false" customHeight="true" outlineLevel="0" collapsed="false">
      <c r="A7" s="10" t="n">
        <v>1900</v>
      </c>
      <c r="B7" s="10" t="n">
        <v>296</v>
      </c>
      <c r="D7" s="12" t="s">
        <v>87</v>
      </c>
    </row>
    <row r="8" customFormat="false" ht="15" hidden="false" customHeight="true" outlineLevel="0" collapsed="false">
      <c r="A8" s="7" t="n">
        <v>1959</v>
      </c>
      <c r="B8" s="8" t="n">
        <v>315.98</v>
      </c>
      <c r="C8" s="13"/>
      <c r="D8" s="9" t="s">
        <v>88</v>
      </c>
    </row>
    <row r="9" customFormat="false" ht="15" hidden="false" customHeight="true" outlineLevel="0" collapsed="false">
      <c r="A9" s="7" t="n">
        <v>1960</v>
      </c>
      <c r="B9" s="8" t="n">
        <v>316.91</v>
      </c>
      <c r="C9" s="13"/>
      <c r="D9" s="9"/>
    </row>
    <row r="10" customFormat="false" ht="15" hidden="false" customHeight="true" outlineLevel="0" collapsed="false">
      <c r="A10" s="7" t="n">
        <v>1970</v>
      </c>
      <c r="B10" s="8" t="n">
        <v>325.68</v>
      </c>
      <c r="C10" s="13"/>
      <c r="D10" s="9"/>
    </row>
    <row r="11" customFormat="false" ht="15" hidden="false" customHeight="true" outlineLevel="0" collapsed="false">
      <c r="A11" s="7" t="n">
        <v>1980</v>
      </c>
      <c r="B11" s="8" t="n">
        <v>338.76</v>
      </c>
      <c r="C11" s="8" t="n">
        <v>338.91</v>
      </c>
      <c r="D11" s="9"/>
    </row>
    <row r="12" customFormat="false" ht="15" hidden="false" customHeight="true" outlineLevel="0" collapsed="false">
      <c r="A12" s="7" t="n">
        <v>1990</v>
      </c>
      <c r="B12" s="8" t="n">
        <v>354.45</v>
      </c>
      <c r="C12" s="8" t="n">
        <v>354.06</v>
      </c>
      <c r="D12" s="9"/>
    </row>
    <row r="13" customFormat="false" ht="15" hidden="false" customHeight="true" outlineLevel="0" collapsed="false">
      <c r="A13" s="7" t="n">
        <v>2000</v>
      </c>
      <c r="B13" s="8" t="n">
        <v>369.71</v>
      </c>
      <c r="C13" s="8" t="n">
        <v>368.96</v>
      </c>
      <c r="D13" s="9"/>
    </row>
    <row r="14" customFormat="false" ht="15" hidden="false" customHeight="true" outlineLevel="0" collapsed="false">
      <c r="A14" s="7" t="n">
        <v>2010</v>
      </c>
      <c r="B14" s="8" t="n">
        <v>390.1</v>
      </c>
      <c r="C14" s="8" t="n">
        <v>388.75</v>
      </c>
      <c r="D14" s="9"/>
    </row>
    <row r="15" customFormat="false" ht="15" hidden="false" customHeight="true" outlineLevel="0" collapsed="false">
      <c r="A15" s="7" t="n">
        <v>2015</v>
      </c>
      <c r="B15" s="8" t="n">
        <v>401.01</v>
      </c>
      <c r="C15" s="8" t="n">
        <v>399.65</v>
      </c>
      <c r="D15" s="9" t="s">
        <v>89</v>
      </c>
    </row>
    <row r="16" customFormat="false" ht="15" hidden="false" customHeight="true" outlineLevel="0" collapsed="false">
      <c r="A16" s="7" t="n">
        <v>2016</v>
      </c>
      <c r="B16" s="8" t="n">
        <v>404.41</v>
      </c>
      <c r="C16" s="8" t="n">
        <v>403.07</v>
      </c>
      <c r="D16" s="9"/>
    </row>
    <row r="17" customFormat="false" ht="15" hidden="false" customHeight="true" outlineLevel="0" collapsed="false">
      <c r="A17" s="7" t="n">
        <v>2017</v>
      </c>
      <c r="B17" s="8" t="n">
        <v>406.76</v>
      </c>
      <c r="C17" s="8" t="n">
        <v>405.22</v>
      </c>
      <c r="D17" s="9"/>
    </row>
    <row r="18" customFormat="false" ht="15" hidden="false" customHeight="true" outlineLevel="0" collapsed="false">
      <c r="A18" s="7" t="n">
        <v>2018</v>
      </c>
      <c r="B18" s="8" t="n">
        <v>408.72</v>
      </c>
      <c r="C18" s="8" t="n">
        <v>407.61</v>
      </c>
      <c r="D18" s="9"/>
    </row>
    <row r="19" customFormat="false" ht="15" hidden="false" customHeight="true" outlineLevel="0" collapsed="false">
      <c r="A19" s="7" t="n">
        <v>2019</v>
      </c>
      <c r="B19" s="8" t="n">
        <v>411.65</v>
      </c>
      <c r="C19" s="8" t="n">
        <v>410.07</v>
      </c>
      <c r="D19" s="9"/>
    </row>
    <row r="20" customFormat="false" ht="15" hidden="false" customHeight="true" outlineLevel="0" collapsed="false">
      <c r="A20" s="7" t="n">
        <v>2020</v>
      </c>
      <c r="B20" s="8" t="n">
        <v>414.21</v>
      </c>
      <c r="C20" s="8" t="n">
        <v>412.44</v>
      </c>
      <c r="D20" s="9"/>
    </row>
    <row r="21" customFormat="false" ht="15" hidden="false" customHeight="true" outlineLevel="0" collapsed="false">
      <c r="A21" s="7" t="n">
        <v>2021</v>
      </c>
      <c r="B21" s="8" t="n">
        <v>416.41</v>
      </c>
      <c r="C21" s="8" t="n">
        <v>414.7</v>
      </c>
      <c r="D21" s="9"/>
    </row>
    <row r="22" customFormat="false" ht="15" hidden="false" customHeight="true" outlineLevel="0" collapsed="false">
      <c r="A22" s="7" t="n">
        <v>2022</v>
      </c>
      <c r="B22" s="8" t="n">
        <v>418.53</v>
      </c>
      <c r="C22" s="8" t="n">
        <v>417.08</v>
      </c>
      <c r="D22" s="9"/>
    </row>
    <row r="23" customFormat="false" ht="15" hidden="false" customHeight="true" outlineLevel="0" collapsed="false">
      <c r="A23" s="7" t="n">
        <v>2023</v>
      </c>
      <c r="B23" s="8" t="n">
        <v>421.08</v>
      </c>
      <c r="C23" s="8" t="n">
        <v>419.35</v>
      </c>
      <c r="D23" s="9"/>
    </row>
    <row r="24" customFormat="false" ht="15" hidden="false" customHeight="true" outlineLevel="0" collapsed="false">
      <c r="A24" s="7" t="n">
        <v>2024</v>
      </c>
      <c r="B24" s="8" t="n">
        <v>424.61</v>
      </c>
      <c r="C24" s="8" t="n">
        <v>422.79</v>
      </c>
      <c r="D24" s="9" t="s">
        <v>90</v>
      </c>
    </row>
    <row r="25" customFormat="false" ht="15" hidden="false" customHeight="true" outlineLevel="0" collapsed="false">
      <c r="A25" s="7" t="n">
        <v>2025</v>
      </c>
      <c r="B25" s="8" t="n">
        <v>427.35</v>
      </c>
      <c r="C25" s="8" t="n">
        <v>425.64</v>
      </c>
      <c r="D25" s="9" t="s">
        <v>91</v>
      </c>
    </row>
    <row r="27" customFormat="false" ht="15" hidden="false" customHeight="true" outlineLevel="0" collapsed="false">
      <c r="A27" s="14" t="s">
        <v>92</v>
      </c>
    </row>
    <row r="28" customFormat="false" ht="15" hidden="false" customHeight="true" outlineLevel="0" collapsed="false">
      <c r="A28" s="10" t="n">
        <v>2024</v>
      </c>
      <c r="B28" s="11" t="n">
        <v>426.9</v>
      </c>
      <c r="D28" s="12"/>
    </row>
    <row r="29" customFormat="false" ht="15" hidden="false" customHeight="true" outlineLevel="0" collapsed="false">
      <c r="A29" s="10" t="n">
        <v>2025</v>
      </c>
      <c r="B29" s="11" t="n">
        <v>430.51</v>
      </c>
      <c r="D29" s="12" t="s">
        <v>93</v>
      </c>
    </row>
    <row r="30" customFormat="false" ht="15" hidden="false" customHeight="true" outlineLevel="0" collapsed="false">
      <c r="A30" s="10" t="n">
        <v>2026</v>
      </c>
      <c r="B30" s="11" t="n">
        <v>432.34</v>
      </c>
      <c r="D30" s="12" t="s">
        <v>94</v>
      </c>
    </row>
    <row r="32" customFormat="false" ht="15" hidden="false" customHeight="true" outlineLevel="0" collapsed="false">
      <c r="A32" s="12" t="s">
        <v>95</v>
      </c>
    </row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44"/>
    <col collapsed="false" customWidth="true" hidden="false" outlineLevel="0" max="3" min="3" style="1" width="26"/>
  </cols>
  <sheetData>
    <row r="1" customFormat="false" ht="15" hidden="false" customHeight="true" outlineLevel="0" collapsed="false">
      <c r="A1" s="4" t="s">
        <v>96</v>
      </c>
    </row>
    <row r="2" customFormat="false" ht="36" hidden="false" customHeight="true" outlineLevel="0" collapsed="false">
      <c r="A2" s="5" t="s">
        <v>97</v>
      </c>
      <c r="B2" s="5"/>
      <c r="C2" s="5"/>
    </row>
    <row r="4" customFormat="false" ht="15" hidden="false" customHeight="true" outlineLevel="0" collapsed="false">
      <c r="A4" s="6" t="s">
        <v>71</v>
      </c>
      <c r="B4" s="6" t="s">
        <v>98</v>
      </c>
      <c r="C4" s="6" t="s">
        <v>73</v>
      </c>
    </row>
    <row r="5" customFormat="false" ht="15" hidden="false" customHeight="true" outlineLevel="0" collapsed="false">
      <c r="A5" s="15" t="n">
        <v>1979</v>
      </c>
      <c r="B5" s="8" t="n">
        <v>7.05</v>
      </c>
      <c r="C5" s="9" t="s">
        <v>99</v>
      </c>
    </row>
    <row r="6" customFormat="false" ht="15" hidden="false" customHeight="true" outlineLevel="0" collapsed="false">
      <c r="A6" s="15" t="n">
        <v>1985</v>
      </c>
      <c r="B6" s="8" t="n">
        <v>6.7</v>
      </c>
      <c r="C6" s="9"/>
    </row>
    <row r="7" customFormat="false" ht="15" hidden="false" customHeight="true" outlineLevel="0" collapsed="false">
      <c r="A7" s="15" t="n">
        <v>1990</v>
      </c>
      <c r="B7" s="8" t="n">
        <v>6.14</v>
      </c>
      <c r="C7" s="9"/>
    </row>
    <row r="8" customFormat="false" ht="15" hidden="false" customHeight="true" outlineLevel="0" collapsed="false">
      <c r="A8" s="15" t="n">
        <v>1995</v>
      </c>
      <c r="B8" s="8" t="n">
        <v>6.08</v>
      </c>
      <c r="C8" s="9"/>
    </row>
    <row r="9" customFormat="false" ht="15" hidden="false" customHeight="true" outlineLevel="0" collapsed="false">
      <c r="A9" s="15" t="n">
        <v>2000</v>
      </c>
      <c r="B9" s="8" t="n">
        <v>6.25</v>
      </c>
      <c r="C9" s="9"/>
    </row>
    <row r="10" customFormat="false" ht="15" hidden="false" customHeight="true" outlineLevel="0" collapsed="false">
      <c r="A10" s="15" t="n">
        <v>2005</v>
      </c>
      <c r="B10" s="8" t="n">
        <v>5.5</v>
      </c>
      <c r="C10" s="9"/>
    </row>
    <row r="11" customFormat="false" ht="15" hidden="false" customHeight="true" outlineLevel="0" collapsed="false">
      <c r="A11" s="15" t="n">
        <v>2010</v>
      </c>
      <c r="B11" s="8" t="n">
        <v>4.87</v>
      </c>
      <c r="C11" s="9"/>
    </row>
    <row r="12" customFormat="false" ht="15" hidden="false" customHeight="true" outlineLevel="0" collapsed="false">
      <c r="A12" s="15" t="n">
        <v>2012</v>
      </c>
      <c r="B12" s="8" t="n">
        <v>3.57</v>
      </c>
      <c r="C12" s="9" t="s">
        <v>100</v>
      </c>
    </row>
    <row r="13" customFormat="false" ht="15" hidden="false" customHeight="true" outlineLevel="0" collapsed="false">
      <c r="A13" s="15" t="n">
        <v>2015</v>
      </c>
      <c r="B13" s="8" t="n">
        <v>4.62</v>
      </c>
      <c r="C13" s="9"/>
    </row>
    <row r="14" customFormat="false" ht="15" hidden="false" customHeight="true" outlineLevel="0" collapsed="false">
      <c r="A14" s="15" t="n">
        <v>2020</v>
      </c>
      <c r="B14" s="8" t="n">
        <v>4</v>
      </c>
      <c r="C14" s="9"/>
    </row>
    <row r="15" customFormat="false" ht="15" hidden="false" customHeight="true" outlineLevel="0" collapsed="false">
      <c r="A15" s="15" t="n">
        <v>2021</v>
      </c>
      <c r="B15" s="8" t="n">
        <v>4.95</v>
      </c>
      <c r="C15" s="9"/>
    </row>
    <row r="16" customFormat="false" ht="15" hidden="false" customHeight="true" outlineLevel="0" collapsed="false">
      <c r="A16" s="15" t="n">
        <v>2022</v>
      </c>
      <c r="B16" s="8" t="n">
        <v>4.9</v>
      </c>
      <c r="C16" s="9"/>
    </row>
    <row r="17" customFormat="false" ht="15" hidden="false" customHeight="true" outlineLevel="0" collapsed="false">
      <c r="A17" s="15" t="n">
        <v>2023</v>
      </c>
      <c r="B17" s="8" t="n">
        <v>4.38</v>
      </c>
      <c r="C17" s="9"/>
    </row>
    <row r="18" customFormat="false" ht="15" hidden="false" customHeight="true" outlineLevel="0" collapsed="false">
      <c r="A18" s="15" t="n">
        <v>2024</v>
      </c>
      <c r="B18" s="8" t="n">
        <v>4.35</v>
      </c>
      <c r="C18" s="9"/>
    </row>
    <row r="19" customFormat="false" ht="15" hidden="false" customHeight="true" outlineLevel="0" collapsed="false">
      <c r="A19" s="15" t="n">
        <v>2025</v>
      </c>
      <c r="B19" s="8" t="n">
        <v>4.75</v>
      </c>
      <c r="C19" s="9" t="s">
        <v>101</v>
      </c>
    </row>
    <row r="21" customFormat="false" ht="15" hidden="false" customHeight="true" outlineLevel="0" collapsed="false">
      <c r="A21" s="2" t="s">
        <v>102</v>
      </c>
      <c r="B21" s="3" t="s">
        <v>103</v>
      </c>
      <c r="C21" s="16" t="s">
        <v>104</v>
      </c>
    </row>
    <row r="22" customFormat="false" ht="15" hidden="false" customHeight="true" outlineLevel="0" collapsed="false">
      <c r="A22" s="2" t="s">
        <v>105</v>
      </c>
      <c r="B22" s="3" t="s">
        <v>106</v>
      </c>
      <c r="C22" s="16" t="s">
        <v>107</v>
      </c>
    </row>
    <row r="23" customFormat="false" ht="15" hidden="false" customHeight="true" outlineLevel="0" collapsed="false">
      <c r="A23" s="2" t="s">
        <v>108</v>
      </c>
      <c r="B23" s="3" t="s">
        <v>109</v>
      </c>
      <c r="C23" s="16" t="s">
        <v>110</v>
      </c>
    </row>
    <row r="24" customFormat="false" ht="15" hidden="false" customHeight="true" outlineLevel="0" collapsed="false">
      <c r="A24" s="2" t="s">
        <v>111</v>
      </c>
      <c r="B24" s="3" t="s">
        <v>112</v>
      </c>
      <c r="C24" s="16" t="s">
        <v>110</v>
      </c>
    </row>
    <row r="25" customFormat="false" ht="23.25" hidden="false" customHeight="true" outlineLevel="0" collapsed="false">
      <c r="A25" s="2" t="s">
        <v>113</v>
      </c>
      <c r="B25" s="3" t="s">
        <v>114</v>
      </c>
      <c r="C25" s="16" t="s">
        <v>115</v>
      </c>
    </row>
  </sheetData>
  <mergeCells count="1"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50"/>
    <col collapsed="false" customWidth="true" hidden="false" outlineLevel="0" max="3" min="3" style="1" width="38"/>
  </cols>
  <sheetData>
    <row r="1" customFormat="false" ht="15" hidden="false" customHeight="true" outlineLevel="0" collapsed="false">
      <c r="A1" s="4" t="s">
        <v>116</v>
      </c>
    </row>
    <row r="3" customFormat="false" ht="15" hidden="false" customHeight="true" outlineLevel="0" collapsed="false">
      <c r="A3" s="6" t="s">
        <v>117</v>
      </c>
      <c r="B3" s="6" t="s">
        <v>118</v>
      </c>
      <c r="C3" s="6" t="s">
        <v>119</v>
      </c>
    </row>
    <row r="4" customFormat="false" ht="15" hidden="false" customHeight="true" outlineLevel="0" collapsed="false">
      <c r="A4" s="17" t="s">
        <v>120</v>
      </c>
      <c r="B4" s="18"/>
      <c r="C4" s="19"/>
    </row>
    <row r="5" customFormat="false" ht="15" hidden="false" customHeight="true" outlineLevel="0" collapsed="false">
      <c r="A5" s="18" t="s">
        <v>121</v>
      </c>
      <c r="B5" s="18" t="s">
        <v>122</v>
      </c>
      <c r="C5" s="19" t="s">
        <v>123</v>
      </c>
    </row>
    <row r="6" customFormat="false" ht="23.25" hidden="false" customHeight="true" outlineLevel="0" collapsed="false">
      <c r="A6" s="18" t="s">
        <v>124</v>
      </c>
      <c r="B6" s="18" t="s">
        <v>125</v>
      </c>
      <c r="C6" s="19" t="s">
        <v>126</v>
      </c>
    </row>
    <row r="7" customFormat="false" ht="15" hidden="false" customHeight="true" outlineLevel="0" collapsed="false">
      <c r="A7" s="18" t="s">
        <v>127</v>
      </c>
      <c r="B7" s="18" t="s">
        <v>128</v>
      </c>
      <c r="C7" s="19" t="s">
        <v>129</v>
      </c>
    </row>
    <row r="8" customFormat="false" ht="15" hidden="false" customHeight="true" outlineLevel="0" collapsed="false">
      <c r="A8" s="18" t="s">
        <v>130</v>
      </c>
      <c r="B8" s="18" t="s">
        <v>131</v>
      </c>
      <c r="C8" s="19" t="s">
        <v>129</v>
      </c>
    </row>
    <row r="9" customFormat="false" ht="15" hidden="false" customHeight="true" outlineLevel="0" collapsed="false">
      <c r="A9" s="18" t="s">
        <v>132</v>
      </c>
      <c r="B9" s="18" t="s">
        <v>133</v>
      </c>
      <c r="C9" s="19" t="s">
        <v>129</v>
      </c>
    </row>
    <row r="10" customFormat="false" ht="23.25" hidden="false" customHeight="true" outlineLevel="0" collapsed="false">
      <c r="A10" s="18" t="s">
        <v>134</v>
      </c>
      <c r="B10" s="18" t="s">
        <v>135</v>
      </c>
      <c r="C10" s="19" t="s">
        <v>136</v>
      </c>
    </row>
    <row r="11" customFormat="false" ht="23.25" hidden="false" customHeight="true" outlineLevel="0" collapsed="false">
      <c r="A11" s="18" t="s">
        <v>137</v>
      </c>
      <c r="B11" s="18" t="s">
        <v>138</v>
      </c>
      <c r="C11" s="19" t="s">
        <v>139</v>
      </c>
    </row>
    <row r="12" customFormat="false" ht="15" hidden="false" customHeight="true" outlineLevel="0" collapsed="false">
      <c r="A12" s="17" t="s">
        <v>140</v>
      </c>
      <c r="B12" s="18"/>
      <c r="C12" s="19"/>
    </row>
    <row r="13" customFormat="false" ht="15" hidden="false" customHeight="true" outlineLevel="0" collapsed="false">
      <c r="A13" s="18" t="s">
        <v>141</v>
      </c>
      <c r="B13" s="18" t="s">
        <v>142</v>
      </c>
      <c r="C13" s="19" t="s">
        <v>143</v>
      </c>
    </row>
    <row r="14" customFormat="false" ht="15" hidden="false" customHeight="true" outlineLevel="0" collapsed="false">
      <c r="A14" s="18" t="s">
        <v>144</v>
      </c>
      <c r="B14" s="18" t="s">
        <v>145</v>
      </c>
      <c r="C14" s="19" t="s">
        <v>143</v>
      </c>
    </row>
    <row r="15" customFormat="false" ht="23.25" hidden="false" customHeight="true" outlineLevel="0" collapsed="false">
      <c r="A15" s="18" t="s">
        <v>146</v>
      </c>
      <c r="B15" s="18" t="s">
        <v>147</v>
      </c>
      <c r="C15" s="19" t="s">
        <v>139</v>
      </c>
    </row>
    <row r="16" customFormat="false" ht="23.25" hidden="false" customHeight="true" outlineLevel="0" collapsed="false">
      <c r="A16" s="17" t="s">
        <v>148</v>
      </c>
      <c r="B16" s="18"/>
      <c r="C16" s="19"/>
    </row>
    <row r="17" customFormat="false" ht="23.25" hidden="false" customHeight="true" outlineLevel="0" collapsed="false">
      <c r="A17" s="18" t="s">
        <v>149</v>
      </c>
      <c r="B17" s="18" t="s">
        <v>150</v>
      </c>
      <c r="C17" s="19" t="s">
        <v>151</v>
      </c>
    </row>
    <row r="18" customFormat="false" ht="15" hidden="false" customHeight="true" outlineLevel="0" collapsed="false">
      <c r="A18" s="18" t="s">
        <v>152</v>
      </c>
      <c r="B18" s="18" t="s">
        <v>153</v>
      </c>
      <c r="C18" s="19" t="s">
        <v>151</v>
      </c>
    </row>
    <row r="19" customFormat="false" ht="15" hidden="false" customHeight="true" outlineLevel="0" collapsed="false">
      <c r="A19" s="18" t="s">
        <v>154</v>
      </c>
      <c r="B19" s="18" t="s">
        <v>155</v>
      </c>
      <c r="C19" s="19" t="s">
        <v>151</v>
      </c>
    </row>
    <row r="20" customFormat="false" ht="15" hidden="false" customHeight="true" outlineLevel="0" collapsed="false">
      <c r="A20" s="18" t="s">
        <v>156</v>
      </c>
      <c r="B20" s="18" t="s">
        <v>157</v>
      </c>
      <c r="C20" s="19" t="s">
        <v>151</v>
      </c>
    </row>
    <row r="21" customFormat="false" ht="15" hidden="false" customHeight="true" outlineLevel="0" collapsed="false">
      <c r="A21" s="18" t="s">
        <v>158</v>
      </c>
      <c r="B21" s="18" t="s">
        <v>159</v>
      </c>
      <c r="C21" s="19" t="s">
        <v>151</v>
      </c>
    </row>
    <row r="22" customFormat="false" ht="15" hidden="false" customHeight="true" outlineLevel="0" collapsed="false">
      <c r="A22" s="18" t="s">
        <v>160</v>
      </c>
      <c r="B22" s="18" t="s">
        <v>161</v>
      </c>
      <c r="C22" s="19" t="s">
        <v>151</v>
      </c>
    </row>
    <row r="23" customFormat="false" ht="15" hidden="false" customHeight="true" outlineLevel="0" collapsed="false">
      <c r="A23" s="18" t="s">
        <v>162</v>
      </c>
      <c r="B23" s="18" t="s">
        <v>163</v>
      </c>
      <c r="C23" s="19" t="s">
        <v>151</v>
      </c>
    </row>
    <row r="24" customFormat="false" ht="23.25" hidden="false" customHeight="true" outlineLevel="0" collapsed="false">
      <c r="A24" s="18" t="s">
        <v>164</v>
      </c>
      <c r="B24" s="18" t="s">
        <v>165</v>
      </c>
      <c r="C24" s="19" t="s">
        <v>166</v>
      </c>
    </row>
    <row r="26" customFormat="false" ht="15" hidden="false" customHeight="true" outlineLevel="0" collapsed="false">
      <c r="A26" s="12" t="s">
        <v>167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52"/>
    <col collapsed="false" customWidth="true" hidden="false" outlineLevel="0" max="3" min="3" style="1" width="40"/>
  </cols>
  <sheetData>
    <row r="1" customFormat="false" ht="15" hidden="false" customHeight="true" outlineLevel="0" collapsed="false">
      <c r="A1" s="4" t="s">
        <v>168</v>
      </c>
    </row>
    <row r="2" customFormat="false" ht="15" hidden="false" customHeight="false" outlineLevel="0" collapsed="false">
      <c r="F2" s="20" t="s">
        <v>169</v>
      </c>
    </row>
    <row r="3" customFormat="false" ht="15" hidden="false" customHeight="true" outlineLevel="0" collapsed="false">
      <c r="A3" s="6" t="s">
        <v>117</v>
      </c>
      <c r="B3" s="6" t="s">
        <v>118</v>
      </c>
      <c r="C3" s="6" t="s">
        <v>170</v>
      </c>
      <c r="F3" s="21" t="s">
        <v>71</v>
      </c>
      <c r="G3" s="21" t="s">
        <v>171</v>
      </c>
      <c r="H3" s="21" t="s">
        <v>172</v>
      </c>
    </row>
    <row r="4" customFormat="false" ht="15" hidden="false" customHeight="true" outlineLevel="0" collapsed="false">
      <c r="A4" s="17" t="s">
        <v>173</v>
      </c>
      <c r="B4" s="18"/>
      <c r="C4" s="19"/>
      <c r="F4" s="22" t="n">
        <v>2002</v>
      </c>
      <c r="G4" s="22" t="n">
        <v>-182</v>
      </c>
      <c r="H4" s="22" t="n">
        <v>-3</v>
      </c>
    </row>
    <row r="5" customFormat="false" ht="23.25" hidden="false" customHeight="true" outlineLevel="0" collapsed="false">
      <c r="A5" s="18" t="s">
        <v>174</v>
      </c>
      <c r="B5" s="18" t="s">
        <v>175</v>
      </c>
      <c r="C5" s="19" t="s">
        <v>104</v>
      </c>
      <c r="F5" s="22" t="n">
        <v>2003</v>
      </c>
      <c r="G5" s="22" t="n">
        <v>-345</v>
      </c>
      <c r="H5" s="22" t="n">
        <v>-242</v>
      </c>
    </row>
    <row r="6" customFormat="false" ht="23.25" hidden="false" customHeight="true" outlineLevel="0" collapsed="false">
      <c r="A6" s="18" t="s">
        <v>176</v>
      </c>
      <c r="B6" s="18" t="s">
        <v>177</v>
      </c>
      <c r="C6" s="19" t="s">
        <v>178</v>
      </c>
      <c r="F6" s="22" t="n">
        <v>2004</v>
      </c>
      <c r="G6" s="22" t="n">
        <v>-543</v>
      </c>
      <c r="H6" s="22" t="n">
        <v>-284</v>
      </c>
    </row>
    <row r="7" customFormat="false" ht="23.25" hidden="false" customHeight="true" outlineLevel="0" collapsed="false">
      <c r="A7" s="18" t="s">
        <v>179</v>
      </c>
      <c r="B7" s="18" t="s">
        <v>180</v>
      </c>
      <c r="C7" s="19" t="s">
        <v>181</v>
      </c>
      <c r="F7" s="22" t="n">
        <v>2005</v>
      </c>
      <c r="G7" s="22" t="n">
        <v>-812</v>
      </c>
      <c r="H7" s="22" t="n">
        <v>-126</v>
      </c>
    </row>
    <row r="8" customFormat="false" ht="15" hidden="false" customHeight="true" outlineLevel="0" collapsed="false">
      <c r="A8" s="17" t="s">
        <v>182</v>
      </c>
      <c r="B8" s="18"/>
      <c r="C8" s="19"/>
      <c r="F8" s="22" t="n">
        <v>2006</v>
      </c>
      <c r="G8" s="22" t="n">
        <v>-1089</v>
      </c>
      <c r="H8" s="22" t="n">
        <v>-208</v>
      </c>
    </row>
    <row r="9" customFormat="false" ht="15" hidden="false" customHeight="true" outlineLevel="0" collapsed="false">
      <c r="A9" s="18" t="s">
        <v>183</v>
      </c>
      <c r="B9" s="18" t="s">
        <v>184</v>
      </c>
      <c r="C9" s="19" t="s">
        <v>185</v>
      </c>
      <c r="F9" s="22" t="n">
        <v>2007</v>
      </c>
      <c r="G9" s="22" t="n">
        <v>-1346</v>
      </c>
      <c r="H9" s="22" t="n">
        <v>-477</v>
      </c>
    </row>
    <row r="10" customFormat="false" ht="15" hidden="false" customHeight="true" outlineLevel="0" collapsed="false">
      <c r="A10" s="18" t="s">
        <v>186</v>
      </c>
      <c r="B10" s="18" t="s">
        <v>187</v>
      </c>
      <c r="C10" s="19" t="s">
        <v>188</v>
      </c>
      <c r="F10" s="22" t="n">
        <v>2008</v>
      </c>
      <c r="G10" s="22" t="n">
        <v>-1528</v>
      </c>
      <c r="H10" s="22" t="n">
        <v>-601</v>
      </c>
    </row>
    <row r="11" customFormat="false" ht="15" hidden="false" customHeight="true" outlineLevel="0" collapsed="false">
      <c r="A11" s="18" t="s">
        <v>189</v>
      </c>
      <c r="B11" s="18" t="s">
        <v>190</v>
      </c>
      <c r="C11" s="19" t="s">
        <v>191</v>
      </c>
      <c r="F11" s="22" t="n">
        <v>2009</v>
      </c>
      <c r="G11" s="22" t="n">
        <v>-1823</v>
      </c>
      <c r="H11" s="22" t="n">
        <v>-587</v>
      </c>
    </row>
    <row r="12" customFormat="false" ht="15" hidden="false" customHeight="true" outlineLevel="0" collapsed="false">
      <c r="A12" s="18" t="s">
        <v>192</v>
      </c>
      <c r="B12" s="18" t="s">
        <v>193</v>
      </c>
      <c r="C12" s="19" t="s">
        <v>194</v>
      </c>
      <c r="F12" s="22" t="n">
        <v>2010</v>
      </c>
      <c r="G12" s="22" t="n">
        <v>-2323</v>
      </c>
      <c r="H12" s="22" t="n">
        <v>-871</v>
      </c>
    </row>
    <row r="13" customFormat="false" ht="15" hidden="false" customHeight="true" outlineLevel="0" collapsed="false">
      <c r="A13" s="18" t="s">
        <v>195</v>
      </c>
      <c r="B13" s="18" t="s">
        <v>196</v>
      </c>
      <c r="C13" s="19" t="s">
        <v>197</v>
      </c>
      <c r="F13" s="22" t="n">
        <v>2011</v>
      </c>
      <c r="G13" s="22" t="n">
        <v>-2763</v>
      </c>
      <c r="H13" s="22" t="n">
        <v>-848</v>
      </c>
    </row>
    <row r="14" customFormat="false" ht="15" hidden="false" customHeight="true" outlineLevel="0" collapsed="false">
      <c r="A14" s="17" t="s">
        <v>198</v>
      </c>
      <c r="B14" s="18"/>
      <c r="C14" s="19"/>
      <c r="F14" s="22" t="n">
        <v>2012</v>
      </c>
      <c r="G14" s="22" t="n">
        <v>-3228</v>
      </c>
      <c r="H14" s="22" t="n">
        <v>-1088</v>
      </c>
    </row>
    <row r="15" customFormat="false" ht="15" hidden="false" customHeight="true" outlineLevel="0" collapsed="false">
      <c r="A15" s="18" t="s">
        <v>183</v>
      </c>
      <c r="B15" s="18" t="s">
        <v>199</v>
      </c>
      <c r="C15" s="19" t="s">
        <v>200</v>
      </c>
      <c r="F15" s="22" t="n">
        <v>2013</v>
      </c>
      <c r="G15" s="22" t="n">
        <v>-3326</v>
      </c>
      <c r="H15" s="22" t="n">
        <v>-1381</v>
      </c>
    </row>
    <row r="16" customFormat="false" ht="15" hidden="false" customHeight="true" outlineLevel="0" collapsed="false">
      <c r="A16" s="18" t="s">
        <v>186</v>
      </c>
      <c r="B16" s="18" t="s">
        <v>201</v>
      </c>
      <c r="C16" s="19" t="s">
        <v>188</v>
      </c>
      <c r="F16" s="22" t="n">
        <v>2014</v>
      </c>
      <c r="G16" s="22" t="n">
        <v>-3580</v>
      </c>
      <c r="H16" s="22" t="n">
        <v>-1479</v>
      </c>
    </row>
    <row r="17" customFormat="false" ht="15" hidden="false" customHeight="true" outlineLevel="0" collapsed="false">
      <c r="A17" s="18" t="s">
        <v>189</v>
      </c>
      <c r="B17" s="18" t="s">
        <v>202</v>
      </c>
      <c r="C17" s="19" t="s">
        <v>191</v>
      </c>
      <c r="F17" s="22" t="n">
        <v>2015</v>
      </c>
      <c r="G17" s="22" t="n">
        <v>-3745</v>
      </c>
      <c r="H17" s="22" t="n">
        <v>-1830</v>
      </c>
    </row>
    <row r="18" customFormat="false" ht="15" hidden="false" customHeight="true" outlineLevel="0" collapsed="false">
      <c r="A18" s="18" t="s">
        <v>192</v>
      </c>
      <c r="B18" s="18" t="s">
        <v>203</v>
      </c>
      <c r="C18" s="19" t="s">
        <v>191</v>
      </c>
      <c r="F18" s="22" t="n">
        <v>2016</v>
      </c>
      <c r="G18" s="22" t="n">
        <v>-4040</v>
      </c>
      <c r="H18" s="22" t="n">
        <v>-1605</v>
      </c>
    </row>
    <row r="19" customFormat="false" ht="23.25" hidden="false" customHeight="true" outlineLevel="0" collapsed="false">
      <c r="A19" s="18" t="s">
        <v>204</v>
      </c>
      <c r="B19" s="18" t="s">
        <v>205</v>
      </c>
      <c r="C19" s="19" t="s">
        <v>206</v>
      </c>
      <c r="F19" s="22" t="n">
        <v>2017</v>
      </c>
      <c r="G19" s="22" t="n">
        <v>-3969</v>
      </c>
      <c r="H19" s="22" t="n">
        <v>-1777</v>
      </c>
    </row>
    <row r="20" customFormat="false" ht="23.25" hidden="false" customHeight="true" outlineLevel="0" collapsed="false">
      <c r="A20" s="17" t="s">
        <v>207</v>
      </c>
      <c r="B20" s="18"/>
      <c r="C20" s="19"/>
      <c r="F20" s="22" t="n">
        <v>2018</v>
      </c>
      <c r="G20" s="22" t="n">
        <v>-4165</v>
      </c>
      <c r="H20" s="22" t="n">
        <v>-2226</v>
      </c>
    </row>
    <row r="21" customFormat="false" ht="15" hidden="false" customHeight="true" outlineLevel="0" collapsed="false">
      <c r="A21" s="18" t="s">
        <v>208</v>
      </c>
      <c r="B21" s="18" t="s">
        <v>209</v>
      </c>
      <c r="C21" s="19" t="s">
        <v>210</v>
      </c>
      <c r="F21" s="22" t="n">
        <v>2019</v>
      </c>
      <c r="G21" s="22" t="n">
        <v>-4706</v>
      </c>
      <c r="H21" s="22" t="n">
        <v>-2378</v>
      </c>
    </row>
    <row r="22" customFormat="false" ht="15" hidden="false" customHeight="true" outlineLevel="0" collapsed="false">
      <c r="A22" s="18" t="s">
        <v>211</v>
      </c>
      <c r="B22" s="18" t="s">
        <v>109</v>
      </c>
      <c r="C22" s="19" t="s">
        <v>110</v>
      </c>
      <c r="F22" s="22" t="n">
        <v>2020</v>
      </c>
      <c r="G22" s="22" t="n">
        <v>-4925</v>
      </c>
      <c r="H22" s="22" t="n">
        <v>-2518</v>
      </c>
    </row>
    <row r="23" customFormat="false" ht="15" hidden="false" customHeight="true" outlineLevel="0" collapsed="false">
      <c r="A23" s="18" t="s">
        <v>212</v>
      </c>
      <c r="B23" s="18" t="s">
        <v>213</v>
      </c>
      <c r="C23" s="19" t="s">
        <v>214</v>
      </c>
      <c r="F23" s="22" t="n">
        <v>2021</v>
      </c>
      <c r="G23" s="22" t="n">
        <v>-5132</v>
      </c>
      <c r="H23" s="22" t="n">
        <v>-2554</v>
      </c>
    </row>
    <row r="24" customFormat="false" ht="15" hidden="false" customHeight="true" outlineLevel="0" collapsed="false">
      <c r="A24" s="18" t="s">
        <v>113</v>
      </c>
      <c r="B24" s="18" t="s">
        <v>114</v>
      </c>
      <c r="C24" s="19" t="s">
        <v>115</v>
      </c>
      <c r="F24" s="22" t="n">
        <v>2022</v>
      </c>
      <c r="G24" s="22" t="n">
        <v>-5177</v>
      </c>
      <c r="H24" s="22" t="n">
        <v>-2261</v>
      </c>
    </row>
    <row r="25" customFormat="false" ht="15" hidden="false" customHeight="false" outlineLevel="0" collapsed="false">
      <c r="F25" s="22" t="n">
        <v>2023</v>
      </c>
      <c r="G25" s="22" t="n">
        <v>-5492</v>
      </c>
      <c r="H25" s="22" t="n">
        <v>-2454</v>
      </c>
    </row>
    <row r="26" customFormat="false" ht="21.75" hidden="false" customHeight="true" outlineLevel="0" collapsed="false">
      <c r="A26" s="5" t="s">
        <v>215</v>
      </c>
      <c r="B26" s="5"/>
      <c r="C26" s="5"/>
      <c r="F26" s="22" t="n">
        <v>2024</v>
      </c>
      <c r="G26" s="22" t="n">
        <v>-5603</v>
      </c>
      <c r="H26" s="22" t="n">
        <v>-2687</v>
      </c>
    </row>
    <row r="27" customFormat="false" ht="15" hidden="false" customHeight="false" outlineLevel="0" collapsed="false">
      <c r="F27" s="22" t="n">
        <v>2025</v>
      </c>
      <c r="G27" s="22" t="n">
        <v>-5717</v>
      </c>
      <c r="H27" s="22" t="n">
        <v>-2621</v>
      </c>
    </row>
    <row r="28" customFormat="false" ht="15" hidden="false" customHeight="false" outlineLevel="0" collapsed="false">
      <c r="F28" s="22" t="n">
        <v>2026</v>
      </c>
      <c r="G28" s="22" t="n">
        <v>-5638</v>
      </c>
      <c r="H28" s="22" t="n">
        <v>-2609</v>
      </c>
    </row>
  </sheetData>
  <mergeCells count="1">
    <mergeCell ref="A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0"/>
    <col collapsed="false" customWidth="true" hidden="false" outlineLevel="0" max="3" min="3" style="1" width="12"/>
    <col collapsed="false" customWidth="true" hidden="false" outlineLevel="0" max="5" min="4" style="1" width="16"/>
  </cols>
  <sheetData>
    <row r="1" customFormat="false" ht="15" hidden="false" customHeight="true" outlineLevel="0" collapsed="false">
      <c r="A1" s="4" t="s">
        <v>216</v>
      </c>
    </row>
    <row r="2" customFormat="false" ht="39.75" hidden="false" customHeight="true" outlineLevel="0" collapsed="false">
      <c r="A2" s="5" t="s">
        <v>217</v>
      </c>
      <c r="B2" s="5"/>
      <c r="C2" s="5"/>
      <c r="D2" s="5"/>
      <c r="E2" s="5"/>
    </row>
    <row r="4" customFormat="false" ht="15" hidden="false" customHeight="true" outlineLevel="0" collapsed="false">
      <c r="A4" s="6" t="s">
        <v>71</v>
      </c>
      <c r="B4" s="6" t="s">
        <v>218</v>
      </c>
      <c r="C4" s="6" t="s">
        <v>219</v>
      </c>
      <c r="D4" s="6" t="s">
        <v>220</v>
      </c>
      <c r="E4" s="6" t="s">
        <v>221</v>
      </c>
    </row>
    <row r="5" customFormat="false" ht="15" hidden="false" customHeight="true" outlineLevel="0" collapsed="false">
      <c r="A5" s="7" t="n">
        <v>1980</v>
      </c>
      <c r="B5" s="15" t="n">
        <v>3</v>
      </c>
      <c r="C5" s="23" t="n">
        <v>45.7</v>
      </c>
      <c r="D5" s="24" t="n">
        <v>2857</v>
      </c>
      <c r="E5" s="25" t="n">
        <f aca="false">C5/D5</f>
        <v>0.0159957997899895</v>
      </c>
    </row>
    <row r="6" customFormat="false" ht="15" hidden="false" customHeight="true" outlineLevel="0" collapsed="false">
      <c r="A6" s="7" t="n">
        <v>1981</v>
      </c>
      <c r="B6" s="15" t="n">
        <v>2</v>
      </c>
      <c r="C6" s="23" t="n">
        <v>3.5</v>
      </c>
      <c r="D6" s="24" t="n">
        <v>3207</v>
      </c>
      <c r="E6" s="25" t="n">
        <f aca="false">C6/D6</f>
        <v>0.00109136264421578</v>
      </c>
    </row>
    <row r="7" customFormat="false" ht="15" hidden="false" customHeight="true" outlineLevel="0" collapsed="false">
      <c r="A7" s="7" t="n">
        <v>1982</v>
      </c>
      <c r="B7" s="15" t="n">
        <v>3</v>
      </c>
      <c r="C7" s="23" t="n">
        <v>5.4</v>
      </c>
      <c r="D7" s="24" t="n">
        <v>3344</v>
      </c>
      <c r="E7" s="25" t="n">
        <f aca="false">C7/D7</f>
        <v>0.00161483253588517</v>
      </c>
    </row>
    <row r="8" customFormat="false" ht="15" hidden="false" customHeight="true" outlineLevel="0" collapsed="false">
      <c r="A8" s="7" t="n">
        <v>1983</v>
      </c>
      <c r="B8" s="15" t="n">
        <v>6</v>
      </c>
      <c r="C8" s="23" t="n">
        <v>36.6</v>
      </c>
      <c r="D8" s="24" t="n">
        <v>3634</v>
      </c>
      <c r="E8" s="25" t="n">
        <f aca="false">C8/D8</f>
        <v>0.0100715465052284</v>
      </c>
    </row>
    <row r="9" customFormat="false" ht="15" hidden="false" customHeight="true" outlineLevel="0" collapsed="false">
      <c r="A9" s="7" t="n">
        <v>1984</v>
      </c>
      <c r="B9" s="15" t="n">
        <v>2</v>
      </c>
      <c r="C9" s="23" t="n">
        <v>3.3</v>
      </c>
      <c r="D9" s="24" t="n">
        <v>4038</v>
      </c>
      <c r="E9" s="25" t="n">
        <f aca="false">C9/D9</f>
        <v>0.000817236255572065</v>
      </c>
    </row>
    <row r="10" customFormat="false" ht="15" hidden="false" customHeight="true" outlineLevel="0" collapsed="false">
      <c r="A10" s="7" t="n">
        <v>1985</v>
      </c>
      <c r="B10" s="15" t="n">
        <v>7</v>
      </c>
      <c r="C10" s="23" t="n">
        <v>22.6</v>
      </c>
      <c r="D10" s="24" t="n">
        <v>4339</v>
      </c>
      <c r="E10" s="25" t="n">
        <f aca="false">C10/D10</f>
        <v>0.00520857340401014</v>
      </c>
    </row>
    <row r="11" customFormat="false" ht="15" hidden="false" customHeight="true" outlineLevel="0" collapsed="false">
      <c r="A11" s="7" t="n">
        <v>1986</v>
      </c>
      <c r="B11" s="15" t="n">
        <v>3</v>
      </c>
      <c r="C11" s="23" t="n">
        <v>7.8</v>
      </c>
      <c r="D11" s="24" t="n">
        <v>4580</v>
      </c>
      <c r="E11" s="25" t="n">
        <f aca="false">C11/D11</f>
        <v>0.00170305676855895</v>
      </c>
    </row>
    <row r="12" customFormat="false" ht="15" hidden="false" customHeight="true" outlineLevel="0" collapsed="false">
      <c r="A12" s="7" t="n">
        <v>1987</v>
      </c>
      <c r="B12" s="15" t="n">
        <v>0</v>
      </c>
      <c r="C12" s="23" t="n">
        <v>0</v>
      </c>
      <c r="D12" s="24" t="n">
        <v>4855</v>
      </c>
      <c r="E12" s="25" t="n">
        <f aca="false">C12/D12</f>
        <v>0</v>
      </c>
    </row>
    <row r="13" customFormat="false" ht="15" hidden="false" customHeight="true" outlineLevel="0" collapsed="false">
      <c r="A13" s="7" t="n">
        <v>1988</v>
      </c>
      <c r="B13" s="15" t="n">
        <v>1</v>
      </c>
      <c r="C13" s="23" t="n">
        <v>54.6</v>
      </c>
      <c r="D13" s="24" t="n">
        <v>5236</v>
      </c>
      <c r="E13" s="25" t="n">
        <f aca="false">C13/D13</f>
        <v>0.010427807486631</v>
      </c>
    </row>
    <row r="14" customFormat="false" ht="15" hidden="false" customHeight="true" outlineLevel="0" collapsed="false">
      <c r="A14" s="7" t="n">
        <v>1989</v>
      </c>
      <c r="B14" s="15" t="n">
        <v>6</v>
      </c>
      <c r="C14" s="23" t="n">
        <v>40.3</v>
      </c>
      <c r="D14" s="24" t="n">
        <v>5642</v>
      </c>
      <c r="E14" s="25" t="n">
        <f aca="false">C14/D14</f>
        <v>0.00714285714285714</v>
      </c>
    </row>
    <row r="15" customFormat="false" ht="15" hidden="false" customHeight="true" outlineLevel="0" collapsed="false">
      <c r="A15" s="7" t="n">
        <v>1990</v>
      </c>
      <c r="B15" s="15" t="n">
        <v>4</v>
      </c>
      <c r="C15" s="23" t="n">
        <v>14.6</v>
      </c>
      <c r="D15" s="24" t="n">
        <v>5963</v>
      </c>
      <c r="E15" s="25" t="n">
        <f aca="false">C15/D15</f>
        <v>0.00244843199731679</v>
      </c>
    </row>
    <row r="16" customFormat="false" ht="15" hidden="false" customHeight="true" outlineLevel="0" collapsed="false">
      <c r="A16" s="7" t="n">
        <v>1991</v>
      </c>
      <c r="B16" s="15" t="n">
        <v>4</v>
      </c>
      <c r="C16" s="23" t="n">
        <v>19.6</v>
      </c>
      <c r="D16" s="24" t="n">
        <v>6158</v>
      </c>
      <c r="E16" s="25" t="n">
        <f aca="false">C16/D16</f>
        <v>0.00318285157518675</v>
      </c>
    </row>
    <row r="17" customFormat="false" ht="15" hidden="false" customHeight="true" outlineLevel="0" collapsed="false">
      <c r="A17" s="7" t="n">
        <v>1992</v>
      </c>
      <c r="B17" s="15" t="n">
        <v>7</v>
      </c>
      <c r="C17" s="23" t="n">
        <v>80.1</v>
      </c>
      <c r="D17" s="24" t="n">
        <v>6520</v>
      </c>
      <c r="E17" s="25" t="n">
        <f aca="false">C17/D17</f>
        <v>0.0122852760736196</v>
      </c>
    </row>
    <row r="18" customFormat="false" ht="15" hidden="false" customHeight="true" outlineLevel="0" collapsed="false">
      <c r="A18" s="7" t="n">
        <v>1993</v>
      </c>
      <c r="B18" s="15" t="n">
        <v>5</v>
      </c>
      <c r="C18" s="23" t="n">
        <v>65.7</v>
      </c>
      <c r="D18" s="24" t="n">
        <v>6859</v>
      </c>
      <c r="E18" s="25" t="n">
        <f aca="false">C18/D18</f>
        <v>0.00957865578072605</v>
      </c>
    </row>
    <row r="19" customFormat="false" ht="15" hidden="false" customHeight="true" outlineLevel="0" collapsed="false">
      <c r="A19" s="7" t="n">
        <v>1994</v>
      </c>
      <c r="B19" s="15" t="n">
        <v>6</v>
      </c>
      <c r="C19" s="23" t="n">
        <v>16.4</v>
      </c>
      <c r="D19" s="24" t="n">
        <v>7287</v>
      </c>
      <c r="E19" s="25" t="n">
        <f aca="false">C19/D19</f>
        <v>0.00225058323041032</v>
      </c>
    </row>
    <row r="20" customFormat="false" ht="15" hidden="false" customHeight="true" outlineLevel="0" collapsed="false">
      <c r="A20" s="7" t="n">
        <v>1995</v>
      </c>
      <c r="B20" s="15" t="n">
        <v>7</v>
      </c>
      <c r="C20" s="23" t="n">
        <v>35.6</v>
      </c>
      <c r="D20" s="24" t="n">
        <v>7640</v>
      </c>
      <c r="E20" s="25" t="n">
        <f aca="false">C20/D20</f>
        <v>0.00465968586387435</v>
      </c>
    </row>
    <row r="21" customFormat="false" ht="15" hidden="false" customHeight="true" outlineLevel="0" collapsed="false">
      <c r="A21" s="7" t="n">
        <v>1996</v>
      </c>
      <c r="B21" s="15" t="n">
        <v>5</v>
      </c>
      <c r="C21" s="23" t="n">
        <v>23.3</v>
      </c>
      <c r="D21" s="24" t="n">
        <v>8073</v>
      </c>
      <c r="E21" s="25" t="n">
        <f aca="false">C21/D21</f>
        <v>0.00288616375572897</v>
      </c>
    </row>
    <row r="22" customFormat="false" ht="15" hidden="false" customHeight="true" outlineLevel="0" collapsed="false">
      <c r="A22" s="7" t="n">
        <v>1997</v>
      </c>
      <c r="B22" s="15" t="n">
        <v>3</v>
      </c>
      <c r="C22" s="23" t="n">
        <v>15.2</v>
      </c>
      <c r="D22" s="24" t="n">
        <v>8578</v>
      </c>
      <c r="E22" s="25" t="n">
        <f aca="false">C22/D22</f>
        <v>0.0017719748193052</v>
      </c>
    </row>
    <row r="23" customFormat="false" ht="15" hidden="false" customHeight="true" outlineLevel="0" collapsed="false">
      <c r="A23" s="7" t="n">
        <v>1998</v>
      </c>
      <c r="B23" s="15" t="n">
        <v>11</v>
      </c>
      <c r="C23" s="23" t="n">
        <v>40.3</v>
      </c>
      <c r="D23" s="24" t="n">
        <v>9063</v>
      </c>
      <c r="E23" s="25" t="n">
        <f aca="false">C23/D23</f>
        <v>0.00444665121924308</v>
      </c>
    </row>
    <row r="24" customFormat="false" ht="15" hidden="false" customHeight="true" outlineLevel="0" collapsed="false">
      <c r="A24" s="7" t="n">
        <v>1999</v>
      </c>
      <c r="B24" s="15" t="n">
        <v>5</v>
      </c>
      <c r="C24" s="23" t="n">
        <v>24.5</v>
      </c>
      <c r="D24" s="24" t="n">
        <v>9631</v>
      </c>
      <c r="E24" s="25" t="n">
        <f aca="false">C24/D24</f>
        <v>0.00254386875713841</v>
      </c>
    </row>
    <row r="25" customFormat="false" ht="15" hidden="false" customHeight="true" outlineLevel="0" collapsed="false">
      <c r="A25" s="7" t="n">
        <v>2000</v>
      </c>
      <c r="B25" s="15" t="n">
        <v>5</v>
      </c>
      <c r="C25" s="23" t="n">
        <v>15.5</v>
      </c>
      <c r="D25" s="24" t="n">
        <v>10251</v>
      </c>
      <c r="E25" s="25" t="n">
        <f aca="false">C25/D25</f>
        <v>0.0015120476051117</v>
      </c>
    </row>
    <row r="26" customFormat="false" ht="15" hidden="false" customHeight="true" outlineLevel="0" collapsed="false">
      <c r="A26" s="7" t="n">
        <v>2001</v>
      </c>
      <c r="B26" s="15" t="n">
        <v>3</v>
      </c>
      <c r="C26" s="23" t="n">
        <v>21.8</v>
      </c>
      <c r="D26" s="24" t="n">
        <v>10582</v>
      </c>
      <c r="E26" s="25" t="n">
        <f aca="false">C26/D26</f>
        <v>0.00206010206010206</v>
      </c>
    </row>
    <row r="27" customFormat="false" ht="15" hidden="false" customHeight="true" outlineLevel="0" collapsed="false">
      <c r="A27" s="7" t="n">
        <v>2002</v>
      </c>
      <c r="B27" s="15" t="n">
        <v>6</v>
      </c>
      <c r="C27" s="23" t="n">
        <v>27.2</v>
      </c>
      <c r="D27" s="24" t="n">
        <v>10929</v>
      </c>
      <c r="E27" s="25" t="n">
        <f aca="false">C27/D27</f>
        <v>0.00248879128923049</v>
      </c>
    </row>
    <row r="28" customFormat="false" ht="15" hidden="false" customHeight="true" outlineLevel="0" collapsed="false">
      <c r="A28" s="7" t="n">
        <v>2003</v>
      </c>
      <c r="B28" s="15" t="n">
        <v>7</v>
      </c>
      <c r="C28" s="23" t="n">
        <v>38.4</v>
      </c>
      <c r="D28" s="24" t="n">
        <v>11456</v>
      </c>
      <c r="E28" s="25" t="n">
        <f aca="false">C28/D28</f>
        <v>0.00335195530726257</v>
      </c>
    </row>
    <row r="29" customFormat="false" ht="15" hidden="false" customHeight="true" outlineLevel="0" collapsed="false">
      <c r="A29" s="7" t="n">
        <v>2004</v>
      </c>
      <c r="B29" s="15" t="n">
        <v>6</v>
      </c>
      <c r="C29" s="23" t="n">
        <v>92.3</v>
      </c>
      <c r="D29" s="24" t="n">
        <v>12217</v>
      </c>
      <c r="E29" s="25" t="n">
        <f aca="false">C29/D29</f>
        <v>0.00755504624703282</v>
      </c>
    </row>
    <row r="30" customFormat="false" ht="15" hidden="false" customHeight="true" outlineLevel="0" collapsed="false">
      <c r="A30" s="7" t="n">
        <v>2005</v>
      </c>
      <c r="B30" s="15" t="n">
        <v>6</v>
      </c>
      <c r="C30" s="23" t="n">
        <v>268.5</v>
      </c>
      <c r="D30" s="24" t="n">
        <v>13039</v>
      </c>
      <c r="E30" s="25" t="n">
        <f aca="false">C30/D30</f>
        <v>0.0205920699440141</v>
      </c>
    </row>
    <row r="31" customFormat="false" ht="15" hidden="false" customHeight="true" outlineLevel="0" collapsed="false">
      <c r="A31" s="7" t="n">
        <v>2006</v>
      </c>
      <c r="B31" s="15" t="n">
        <v>8</v>
      </c>
      <c r="C31" s="23" t="n">
        <v>25.2</v>
      </c>
      <c r="D31" s="24" t="n">
        <v>13816</v>
      </c>
      <c r="E31" s="25" t="n">
        <f aca="false">C31/D31</f>
        <v>0.00182397220613781</v>
      </c>
    </row>
    <row r="32" customFormat="false" ht="15" hidden="false" customHeight="true" outlineLevel="0" collapsed="false">
      <c r="A32" s="7" t="n">
        <v>2007</v>
      </c>
      <c r="B32" s="15" t="n">
        <v>5</v>
      </c>
      <c r="C32" s="23" t="n">
        <v>18.8</v>
      </c>
      <c r="D32" s="24" t="n">
        <v>14474</v>
      </c>
      <c r="E32" s="25" t="n">
        <f aca="false">C32/D32</f>
        <v>0.00129888075169269</v>
      </c>
    </row>
    <row r="33" customFormat="false" ht="15" hidden="false" customHeight="true" outlineLevel="0" collapsed="false">
      <c r="A33" s="7" t="n">
        <v>2008</v>
      </c>
      <c r="B33" s="15" t="n">
        <v>12</v>
      </c>
      <c r="C33" s="23" t="n">
        <v>94.1</v>
      </c>
      <c r="D33" s="24" t="n">
        <v>14770</v>
      </c>
      <c r="E33" s="25" t="n">
        <f aca="false">C33/D33</f>
        <v>0.00637102234258632</v>
      </c>
    </row>
    <row r="34" customFormat="false" ht="15" hidden="false" customHeight="true" outlineLevel="0" collapsed="false">
      <c r="A34" s="7" t="n">
        <v>2009</v>
      </c>
      <c r="B34" s="15" t="n">
        <v>9</v>
      </c>
      <c r="C34" s="23" t="n">
        <v>19.8</v>
      </c>
      <c r="D34" s="24" t="n">
        <v>14478</v>
      </c>
      <c r="E34" s="25" t="n">
        <f aca="false">C34/D34</f>
        <v>0.00136759220886863</v>
      </c>
    </row>
    <row r="35" customFormat="false" ht="15" hidden="false" customHeight="true" outlineLevel="0" collapsed="false">
      <c r="A35" s="7" t="n">
        <v>2010</v>
      </c>
      <c r="B35" s="15" t="n">
        <v>7</v>
      </c>
      <c r="C35" s="23" t="n">
        <v>20.2</v>
      </c>
      <c r="D35" s="24" t="n">
        <v>15049</v>
      </c>
      <c r="E35" s="25" t="n">
        <f aca="false">C35/D35</f>
        <v>0.00134228187919463</v>
      </c>
    </row>
    <row r="36" customFormat="false" ht="15" hidden="false" customHeight="true" outlineLevel="0" collapsed="false">
      <c r="A36" s="7" t="n">
        <v>2011</v>
      </c>
      <c r="B36" s="15" t="n">
        <v>18</v>
      </c>
      <c r="C36" s="23" t="n">
        <v>98.1</v>
      </c>
      <c r="D36" s="24" t="n">
        <v>15600</v>
      </c>
      <c r="E36" s="25" t="n">
        <f aca="false">C36/D36</f>
        <v>0.00628846153846154</v>
      </c>
    </row>
    <row r="37" customFormat="false" ht="15" hidden="false" customHeight="true" outlineLevel="0" collapsed="false">
      <c r="A37" s="7" t="n">
        <v>2012</v>
      </c>
      <c r="B37" s="15" t="n">
        <v>11</v>
      </c>
      <c r="C37" s="23" t="n">
        <v>158.9</v>
      </c>
      <c r="D37" s="24" t="n">
        <v>16254</v>
      </c>
      <c r="E37" s="25" t="n">
        <f aca="false">C37/D37</f>
        <v>0.00977605512489234</v>
      </c>
    </row>
    <row r="38" customFormat="false" ht="15" hidden="false" customHeight="true" outlineLevel="0" collapsed="false">
      <c r="A38" s="7" t="n">
        <v>2013</v>
      </c>
      <c r="B38" s="15" t="n">
        <v>10</v>
      </c>
      <c r="C38" s="23" t="n">
        <v>32.3</v>
      </c>
      <c r="D38" s="24" t="n">
        <v>16881</v>
      </c>
      <c r="E38" s="25" t="n">
        <f aca="false">C38/D38</f>
        <v>0.00191339375629406</v>
      </c>
    </row>
    <row r="39" customFormat="false" ht="15" hidden="false" customHeight="true" outlineLevel="0" collapsed="false">
      <c r="A39" s="7" t="n">
        <v>2014</v>
      </c>
      <c r="B39" s="15" t="n">
        <v>10</v>
      </c>
      <c r="C39" s="23" t="n">
        <v>25.4</v>
      </c>
      <c r="D39" s="24" t="n">
        <v>17608</v>
      </c>
      <c r="E39" s="25" t="n">
        <f aca="false">C39/D39</f>
        <v>0.00144252612448887</v>
      </c>
    </row>
    <row r="40" customFormat="false" ht="15" hidden="false" customHeight="true" outlineLevel="0" collapsed="false">
      <c r="A40" s="7" t="n">
        <v>2015</v>
      </c>
      <c r="B40" s="15" t="n">
        <v>11</v>
      </c>
      <c r="C40" s="23" t="n">
        <v>31</v>
      </c>
      <c r="D40" s="24" t="n">
        <v>18295</v>
      </c>
      <c r="E40" s="25" t="n">
        <f aca="false">C40/D40</f>
        <v>0.00169445203607543</v>
      </c>
    </row>
    <row r="41" customFormat="false" ht="15" hidden="false" customHeight="true" outlineLevel="0" collapsed="false">
      <c r="A41" s="7" t="n">
        <v>2016</v>
      </c>
      <c r="B41" s="15" t="n">
        <v>15</v>
      </c>
      <c r="C41" s="23" t="n">
        <v>61.3</v>
      </c>
      <c r="D41" s="24" t="n">
        <v>18805</v>
      </c>
      <c r="E41" s="25" t="n">
        <f aca="false">C41/D41</f>
        <v>0.00325977133741026</v>
      </c>
    </row>
    <row r="42" customFormat="false" ht="15" hidden="false" customHeight="true" outlineLevel="0" collapsed="false">
      <c r="A42" s="7" t="n">
        <v>2017</v>
      </c>
      <c r="B42" s="15" t="n">
        <v>19</v>
      </c>
      <c r="C42" s="23" t="n">
        <v>395.9</v>
      </c>
      <c r="D42" s="24" t="n">
        <v>19612</v>
      </c>
      <c r="E42" s="25" t="n">
        <f aca="false">C42/D42</f>
        <v>0.0201866204364675</v>
      </c>
    </row>
    <row r="43" customFormat="false" ht="15" hidden="false" customHeight="true" outlineLevel="0" collapsed="false">
      <c r="A43" s="7" t="n">
        <v>2018</v>
      </c>
      <c r="B43" s="15" t="n">
        <v>16</v>
      </c>
      <c r="C43" s="23" t="n">
        <v>116.1</v>
      </c>
      <c r="D43" s="24" t="n">
        <v>20657</v>
      </c>
      <c r="E43" s="25" t="n">
        <f aca="false">C43/D43</f>
        <v>0.0056203708186087</v>
      </c>
    </row>
    <row r="44" customFormat="false" ht="15" hidden="false" customHeight="true" outlineLevel="0" collapsed="false">
      <c r="A44" s="7" t="n">
        <v>2019</v>
      </c>
      <c r="B44" s="15" t="n">
        <v>14</v>
      </c>
      <c r="C44" s="23" t="n">
        <v>55.5</v>
      </c>
      <c r="D44" s="24" t="n">
        <v>21540</v>
      </c>
      <c r="E44" s="25" t="n">
        <f aca="false">C44/D44</f>
        <v>0.00257660167130919</v>
      </c>
    </row>
    <row r="45" customFormat="false" ht="15" hidden="false" customHeight="true" outlineLevel="0" collapsed="false">
      <c r="A45" s="7" t="n">
        <v>2020</v>
      </c>
      <c r="B45" s="15" t="n">
        <v>22</v>
      </c>
      <c r="C45" s="23" t="n">
        <v>120.6</v>
      </c>
      <c r="D45" s="24" t="n">
        <v>21375</v>
      </c>
      <c r="E45" s="25" t="n">
        <f aca="false">C45/D45</f>
        <v>0.00564210526315789</v>
      </c>
    </row>
    <row r="46" customFormat="false" ht="15" hidden="false" customHeight="true" outlineLevel="0" collapsed="false">
      <c r="A46" s="7" t="n">
        <v>2021</v>
      </c>
      <c r="B46" s="15" t="n">
        <v>20</v>
      </c>
      <c r="C46" s="23" t="n">
        <v>164.5</v>
      </c>
      <c r="D46" s="24" t="n">
        <v>23726</v>
      </c>
      <c r="E46" s="25" t="n">
        <f aca="false">C46/D46</f>
        <v>0.00693332209390542</v>
      </c>
    </row>
    <row r="47" customFormat="false" ht="15" hidden="false" customHeight="true" outlineLevel="0" collapsed="false">
      <c r="A47" s="7" t="n">
        <v>2022</v>
      </c>
      <c r="B47" s="15" t="n">
        <v>18</v>
      </c>
      <c r="C47" s="23" t="n">
        <v>183.6</v>
      </c>
      <c r="D47" s="24" t="n">
        <v>26055</v>
      </c>
      <c r="E47" s="25" t="n">
        <f aca="false">C47/D47</f>
        <v>0.00704663212435233</v>
      </c>
    </row>
    <row r="48" customFormat="false" ht="15" hidden="false" customHeight="true" outlineLevel="0" collapsed="false">
      <c r="A48" s="7" t="n">
        <v>2023</v>
      </c>
      <c r="B48" s="15" t="n">
        <v>28</v>
      </c>
      <c r="C48" s="23" t="n">
        <v>95.3</v>
      </c>
      <c r="D48" s="24" t="n">
        <v>27812</v>
      </c>
      <c r="E48" s="25" t="n">
        <f aca="false">C48/D48</f>
        <v>0.00342657845534302</v>
      </c>
    </row>
    <row r="49" customFormat="false" ht="15" hidden="false" customHeight="true" outlineLevel="0" collapsed="false">
      <c r="A49" s="7" t="n">
        <v>2024</v>
      </c>
      <c r="B49" s="15" t="n">
        <v>27</v>
      </c>
      <c r="C49" s="23" t="n">
        <v>182.7</v>
      </c>
      <c r="D49" s="24" t="n">
        <v>29298</v>
      </c>
      <c r="E49" s="25" t="n">
        <f aca="false">C49/D49</f>
        <v>0.00623592054065124</v>
      </c>
    </row>
    <row r="50" customFormat="false" ht="15" hidden="false" customHeight="true" outlineLevel="0" collapsed="false">
      <c r="A50" s="10" t="n">
        <v>2025</v>
      </c>
      <c r="B50" s="10" t="n">
        <v>23</v>
      </c>
      <c r="C50" s="26" t="n">
        <v>115</v>
      </c>
      <c r="D50" s="27" t="n">
        <v>30762</v>
      </c>
      <c r="E50" s="28" t="n">
        <f aca="false">C50/D50</f>
        <v>0.00373837851895195</v>
      </c>
    </row>
    <row r="52" customFormat="false" ht="15" hidden="false" customHeight="true" outlineLevel="0" collapsed="false">
      <c r="A52" s="14" t="s">
        <v>222</v>
      </c>
      <c r="B52" s="29" t="s">
        <v>223</v>
      </c>
      <c r="C52" s="29"/>
      <c r="D52" s="29"/>
      <c r="E52" s="29"/>
    </row>
    <row r="53" customFormat="false" ht="15" hidden="false" customHeight="true" outlineLevel="0" collapsed="false">
      <c r="A53" s="14" t="s">
        <v>224</v>
      </c>
      <c r="B53" s="29" t="s">
        <v>225</v>
      </c>
      <c r="C53" s="29"/>
      <c r="D53" s="29"/>
      <c r="E53" s="29"/>
    </row>
    <row r="54" customFormat="false" ht="15" hidden="false" customHeight="true" outlineLevel="0" collapsed="false">
      <c r="A54" s="14" t="s">
        <v>226</v>
      </c>
      <c r="B54" s="29" t="s">
        <v>227</v>
      </c>
      <c r="C54" s="29"/>
      <c r="D54" s="29"/>
      <c r="E54" s="29"/>
    </row>
    <row r="55" customFormat="false" ht="15" hidden="false" customHeight="true" outlineLevel="0" collapsed="false">
      <c r="A55" s="14" t="s">
        <v>228</v>
      </c>
      <c r="B55" s="29" t="s">
        <v>229</v>
      </c>
      <c r="C55" s="29"/>
      <c r="D55" s="29"/>
      <c r="E55" s="29"/>
    </row>
    <row r="56" customFormat="false" ht="15" hidden="false" customHeight="true" outlineLevel="0" collapsed="false">
      <c r="A56" s="14" t="s">
        <v>230</v>
      </c>
      <c r="B56" s="29" t="s">
        <v>231</v>
      </c>
      <c r="C56" s="29"/>
      <c r="D56" s="29"/>
      <c r="E56" s="29"/>
    </row>
    <row r="57" customFormat="false" ht="15" hidden="false" customHeight="true" outlineLevel="0" collapsed="false">
      <c r="A57" s="14" t="s">
        <v>232</v>
      </c>
      <c r="B57" s="29" t="s">
        <v>233</v>
      </c>
      <c r="C57" s="29"/>
      <c r="D57" s="29"/>
      <c r="E57" s="29"/>
    </row>
    <row r="58" customFormat="false" ht="34.5" hidden="false" customHeight="true" outlineLevel="0" collapsed="false">
      <c r="A58" s="14" t="s">
        <v>234</v>
      </c>
      <c r="B58" s="29" t="s">
        <v>235</v>
      </c>
      <c r="C58" s="29"/>
      <c r="D58" s="29"/>
      <c r="E58" s="29"/>
    </row>
  </sheetData>
  <mergeCells count="8">
    <mergeCell ref="A2:E2"/>
    <mergeCell ref="B52:E52"/>
    <mergeCell ref="B53:E53"/>
    <mergeCell ref="B54:E54"/>
    <mergeCell ref="B55:E55"/>
    <mergeCell ref="B56:E56"/>
    <mergeCell ref="B57:E57"/>
    <mergeCell ref="B58:E5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7"/>
    <col collapsed="false" customWidth="true" hidden="false" outlineLevel="0" max="3" min="3" style="1" width="14"/>
  </cols>
  <sheetData>
    <row r="1" customFormat="false" ht="15" hidden="false" customHeight="true" outlineLevel="0" collapsed="false">
      <c r="A1" s="2" t="s">
        <v>236</v>
      </c>
    </row>
    <row r="3" customFormat="false" ht="15" hidden="false" customHeight="true" outlineLevel="0" collapsed="false">
      <c r="A3" s="3" t="s">
        <v>71</v>
      </c>
      <c r="B3" s="3" t="s">
        <v>237</v>
      </c>
      <c r="C3" s="3" t="s">
        <v>238</v>
      </c>
    </row>
    <row r="4" customFormat="false" ht="15" hidden="false" customHeight="true" outlineLevel="0" collapsed="false">
      <c r="A4" s="3" t="n">
        <v>1983</v>
      </c>
      <c r="B4" s="3" t="n">
        <v>18229</v>
      </c>
      <c r="C4" s="3" t="n">
        <v>1323666</v>
      </c>
    </row>
    <row r="5" customFormat="false" ht="15" hidden="false" customHeight="true" outlineLevel="0" collapsed="false">
      <c r="A5" s="3" t="n">
        <v>1985</v>
      </c>
      <c r="B5" s="3" t="n">
        <v>82591</v>
      </c>
      <c r="C5" s="3" t="n">
        <v>2896147</v>
      </c>
    </row>
    <row r="6" customFormat="false" ht="15" hidden="false" customHeight="true" outlineLevel="0" collapsed="false">
      <c r="A6" s="3" t="n">
        <v>1987</v>
      </c>
      <c r="B6" s="3" t="n">
        <v>71300</v>
      </c>
      <c r="C6" s="3" t="n">
        <v>4152575</v>
      </c>
    </row>
    <row r="7" customFormat="false" ht="15" hidden="false" customHeight="true" outlineLevel="0" collapsed="false">
      <c r="A7" s="3" t="n">
        <v>1990</v>
      </c>
      <c r="B7" s="3" t="n">
        <v>66481</v>
      </c>
      <c r="C7" s="3" t="n">
        <v>4621621</v>
      </c>
    </row>
    <row r="8" customFormat="false" ht="15" hidden="false" customHeight="true" outlineLevel="0" collapsed="false">
      <c r="A8" s="3" t="n">
        <v>1995</v>
      </c>
      <c r="B8" s="3" t="n">
        <v>82234</v>
      </c>
      <c r="C8" s="3" t="n">
        <v>1840546</v>
      </c>
    </row>
    <row r="9" customFormat="false" ht="15" hidden="false" customHeight="true" outlineLevel="0" collapsed="false">
      <c r="A9" s="3" t="n">
        <v>2000</v>
      </c>
      <c r="B9" s="3" t="n">
        <v>92250</v>
      </c>
      <c r="C9" s="3" t="n">
        <v>7393493</v>
      </c>
    </row>
    <row r="10" customFormat="false" ht="15" hidden="false" customHeight="true" outlineLevel="0" collapsed="false">
      <c r="A10" s="3" t="n">
        <v>2002</v>
      </c>
      <c r="B10" s="3" t="n">
        <v>73457</v>
      </c>
      <c r="C10" s="3" t="n">
        <v>7184712</v>
      </c>
    </row>
    <row r="11" customFormat="false" ht="15" hidden="false" customHeight="true" outlineLevel="0" collapsed="false">
      <c r="A11" s="3" t="n">
        <v>2004</v>
      </c>
      <c r="B11" s="3" t="n">
        <v>65461</v>
      </c>
      <c r="C11" s="3" t="n">
        <v>8097880</v>
      </c>
    </row>
    <row r="12" customFormat="false" ht="15" hidden="false" customHeight="true" outlineLevel="0" collapsed="false">
      <c r="A12" s="3" t="n">
        <v>2005</v>
      </c>
      <c r="B12" s="3" t="n">
        <v>66753</v>
      </c>
      <c r="C12" s="3" t="n">
        <v>8689389</v>
      </c>
    </row>
    <row r="13" customFormat="false" ht="15" hidden="false" customHeight="true" outlineLevel="0" collapsed="false">
      <c r="A13" s="3" t="n">
        <v>2006</v>
      </c>
      <c r="B13" s="3" t="n">
        <v>96385</v>
      </c>
      <c r="C13" s="3" t="n">
        <v>9873745</v>
      </c>
    </row>
    <row r="14" customFormat="false" ht="15" hidden="false" customHeight="true" outlineLevel="0" collapsed="false">
      <c r="A14" s="3" t="n">
        <v>2007</v>
      </c>
      <c r="B14" s="3" t="n">
        <v>85705</v>
      </c>
      <c r="C14" s="3" t="n">
        <v>9328045</v>
      </c>
    </row>
    <row r="15" customFormat="false" ht="15" hidden="false" customHeight="true" outlineLevel="0" collapsed="false">
      <c r="A15" s="3" t="n">
        <v>2008</v>
      </c>
      <c r="B15" s="3" t="n">
        <v>78979</v>
      </c>
      <c r="C15" s="3" t="n">
        <v>5292468</v>
      </c>
    </row>
    <row r="16" customFormat="false" ht="15" hidden="false" customHeight="true" outlineLevel="0" collapsed="false">
      <c r="A16" s="3" t="n">
        <v>2010</v>
      </c>
      <c r="B16" s="3" t="n">
        <v>71971</v>
      </c>
      <c r="C16" s="3" t="n">
        <v>3422724</v>
      </c>
    </row>
    <row r="17" customFormat="false" ht="15" hidden="false" customHeight="true" outlineLevel="0" collapsed="false">
      <c r="A17" s="3" t="n">
        <v>2011</v>
      </c>
      <c r="B17" s="3" t="n">
        <v>74126</v>
      </c>
      <c r="C17" s="3" t="n">
        <v>8711367</v>
      </c>
    </row>
    <row r="18" customFormat="false" ht="15" hidden="false" customHeight="true" outlineLevel="0" collapsed="false">
      <c r="A18" s="3" t="n">
        <v>2012</v>
      </c>
      <c r="B18" s="3" t="n">
        <v>67774</v>
      </c>
      <c r="C18" s="3" t="n">
        <v>9326238</v>
      </c>
    </row>
    <row r="19" customFormat="false" ht="15" hidden="false" customHeight="true" outlineLevel="0" collapsed="false">
      <c r="A19" s="3" t="n">
        <v>2013</v>
      </c>
      <c r="B19" s="3" t="n">
        <v>47579</v>
      </c>
      <c r="C19" s="3" t="n">
        <v>4319546</v>
      </c>
    </row>
    <row r="20" customFormat="false" ht="15" hidden="false" customHeight="true" outlineLevel="0" collapsed="false">
      <c r="A20" s="3" t="n">
        <v>2014</v>
      </c>
      <c r="B20" s="3" t="n">
        <v>63212</v>
      </c>
      <c r="C20" s="3" t="n">
        <v>3595613</v>
      </c>
    </row>
    <row r="21" customFormat="false" ht="15" hidden="false" customHeight="true" outlineLevel="0" collapsed="false">
      <c r="A21" s="3" t="n">
        <v>2015</v>
      </c>
      <c r="B21" s="3" t="n">
        <v>68151</v>
      </c>
      <c r="C21" s="3" t="n">
        <v>10125149</v>
      </c>
    </row>
    <row r="22" customFormat="false" ht="15" hidden="false" customHeight="true" outlineLevel="0" collapsed="false">
      <c r="A22" s="3" t="n">
        <v>2016</v>
      </c>
      <c r="B22" s="3" t="n">
        <v>67743</v>
      </c>
      <c r="C22" s="3" t="n">
        <v>5509995</v>
      </c>
    </row>
    <row r="23" customFormat="false" ht="15" hidden="false" customHeight="true" outlineLevel="0" collapsed="false">
      <c r="A23" s="3" t="n">
        <v>2017</v>
      </c>
      <c r="B23" s="3" t="n">
        <v>71499</v>
      </c>
      <c r="C23" s="3" t="n">
        <v>10026086</v>
      </c>
    </row>
    <row r="24" customFormat="false" ht="15" hidden="false" customHeight="true" outlineLevel="0" collapsed="false">
      <c r="A24" s="3" t="n">
        <v>2018</v>
      </c>
      <c r="B24" s="3" t="n">
        <v>58083</v>
      </c>
      <c r="C24" s="3" t="n">
        <v>8767492</v>
      </c>
    </row>
    <row r="25" customFormat="false" ht="15" hidden="false" customHeight="true" outlineLevel="0" collapsed="false">
      <c r="A25" s="3" t="n">
        <v>2019</v>
      </c>
      <c r="B25" s="3" t="n">
        <v>50477</v>
      </c>
      <c r="C25" s="3" t="n">
        <v>4664364</v>
      </c>
    </row>
    <row r="26" customFormat="false" ht="15" hidden="false" customHeight="true" outlineLevel="0" collapsed="false">
      <c r="A26" s="3" t="n">
        <v>2020</v>
      </c>
      <c r="B26" s="3" t="n">
        <v>58950</v>
      </c>
      <c r="C26" s="3" t="n">
        <v>10122336</v>
      </c>
    </row>
    <row r="27" customFormat="false" ht="15" hidden="false" customHeight="true" outlineLevel="0" collapsed="false">
      <c r="A27" s="3" t="n">
        <v>2021</v>
      </c>
      <c r="B27" s="3" t="n">
        <v>58985</v>
      </c>
      <c r="C27" s="3" t="n">
        <v>7125643</v>
      </c>
    </row>
    <row r="28" customFormat="false" ht="15" hidden="false" customHeight="true" outlineLevel="0" collapsed="false">
      <c r="A28" s="3" t="n">
        <v>2022</v>
      </c>
      <c r="B28" s="3" t="n">
        <v>68988</v>
      </c>
      <c r="C28" s="3" t="n">
        <v>7577183</v>
      </c>
    </row>
    <row r="29" customFormat="false" ht="15" hidden="false" customHeight="true" outlineLevel="0" collapsed="false">
      <c r="A29" s="3" t="n">
        <v>2023</v>
      </c>
      <c r="B29" s="3" t="n">
        <v>56580</v>
      </c>
      <c r="C29" s="3" t="n">
        <v>2691717</v>
      </c>
    </row>
    <row r="30" customFormat="false" ht="15" hidden="false" customHeight="true" outlineLevel="0" collapsed="false">
      <c r="A30" s="3" t="n">
        <v>2024</v>
      </c>
      <c r="B30" s="3" t="n">
        <v>64897</v>
      </c>
      <c r="C30" s="3" t="n">
        <v>8924884</v>
      </c>
    </row>
    <row r="31" customFormat="false" ht="15" hidden="false" customHeight="true" outlineLevel="0" collapsed="false">
      <c r="A31" s="10" t="n">
        <v>2025</v>
      </c>
      <c r="B31" s="27" t="n">
        <v>72068</v>
      </c>
      <c r="C31" s="27" t="n">
        <v>5039145</v>
      </c>
      <c r="D31" s="12" t="s">
        <v>239</v>
      </c>
    </row>
    <row r="33" customFormat="false" ht="34.5" hidden="false" customHeight="true" outlineLevel="0" collapsed="false">
      <c r="A33" s="3" t="s">
        <v>240</v>
      </c>
    </row>
    <row r="34" customFormat="false" ht="45.75" hidden="false" customHeight="true" outlineLevel="0" collapsed="false">
      <c r="A34" s="3" t="s">
        <v>241</v>
      </c>
    </row>
    <row r="35" customFormat="false" ht="68.25" hidden="false" customHeight="true" outlineLevel="0" collapsed="false">
      <c r="A35" s="3" t="s">
        <v>242</v>
      </c>
    </row>
    <row r="36" customFormat="false" ht="15" hidden="false" customHeight="true" outlineLevel="0" collapsed="false">
      <c r="A36" s="12" t="s">
        <v>243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48"/>
    <col collapsed="false" customWidth="true" hidden="false" outlineLevel="0" max="3" min="3" style="1" width="42"/>
  </cols>
  <sheetData>
    <row r="1" customFormat="false" ht="23.25" hidden="false" customHeight="true" outlineLevel="0" collapsed="false">
      <c r="A1" s="2" t="s">
        <v>244</v>
      </c>
    </row>
    <row r="3" customFormat="false" ht="15" hidden="false" customHeight="true" outlineLevel="0" collapsed="false">
      <c r="A3" s="3" t="s">
        <v>245</v>
      </c>
      <c r="B3" s="3" t="s">
        <v>246</v>
      </c>
      <c r="C3" s="3" t="s">
        <v>119</v>
      </c>
    </row>
    <row r="4" customFormat="false" ht="15" hidden="false" customHeight="true" outlineLevel="0" collapsed="false">
      <c r="A4" s="2" t="s">
        <v>247</v>
      </c>
    </row>
    <row r="5" customFormat="false" ht="15" hidden="false" customHeight="true" outlineLevel="0" collapsed="false">
      <c r="A5" s="3" t="s">
        <v>248</v>
      </c>
      <c r="B5" s="3" t="s">
        <v>249</v>
      </c>
      <c r="C5" s="3" t="s">
        <v>250</v>
      </c>
    </row>
    <row r="6" customFormat="false" ht="15" hidden="false" customHeight="true" outlineLevel="0" collapsed="false">
      <c r="A6" s="3" t="s">
        <v>251</v>
      </c>
      <c r="B6" s="3" t="s">
        <v>252</v>
      </c>
      <c r="C6" s="3" t="s">
        <v>250</v>
      </c>
    </row>
    <row r="7" customFormat="false" ht="15" hidden="false" customHeight="true" outlineLevel="0" collapsed="false">
      <c r="A7" s="3" t="s">
        <v>253</v>
      </c>
      <c r="B7" s="3" t="s">
        <v>254</v>
      </c>
      <c r="C7" s="3" t="s">
        <v>255</v>
      </c>
    </row>
    <row r="8" customFormat="false" ht="15" hidden="false" customHeight="true" outlineLevel="0" collapsed="false">
      <c r="A8" s="3" t="s">
        <v>256</v>
      </c>
      <c r="B8" s="3" t="s">
        <v>257</v>
      </c>
      <c r="C8" s="3" t="s">
        <v>250</v>
      </c>
    </row>
    <row r="9" customFormat="false" ht="15" hidden="false" customHeight="true" outlineLevel="0" collapsed="false">
      <c r="A9" s="3" t="s">
        <v>258</v>
      </c>
      <c r="B9" s="3" t="s">
        <v>259</v>
      </c>
      <c r="C9" s="3" t="s">
        <v>250</v>
      </c>
    </row>
    <row r="10" customFormat="false" ht="15" hidden="false" customHeight="true" outlineLevel="0" collapsed="false">
      <c r="A10" s="3" t="s">
        <v>260</v>
      </c>
      <c r="B10" s="3" t="s">
        <v>261</v>
      </c>
      <c r="C10" s="3" t="s">
        <v>262</v>
      </c>
    </row>
    <row r="12" customFormat="false" ht="15" hidden="false" customHeight="true" outlineLevel="0" collapsed="false">
      <c r="A12" s="2" t="s">
        <v>263</v>
      </c>
    </row>
    <row r="13" customFormat="false" ht="15" hidden="false" customHeight="true" outlineLevel="0" collapsed="false">
      <c r="A13" s="3" t="s">
        <v>264</v>
      </c>
      <c r="B13" s="3" t="s">
        <v>265</v>
      </c>
      <c r="C13" s="3" t="s">
        <v>139</v>
      </c>
    </row>
    <row r="14" customFormat="false" ht="15" hidden="false" customHeight="true" outlineLevel="0" collapsed="false">
      <c r="A14" s="3" t="s">
        <v>266</v>
      </c>
      <c r="B14" s="3" t="s">
        <v>267</v>
      </c>
      <c r="C14" s="3" t="s">
        <v>139</v>
      </c>
    </row>
    <row r="16" customFormat="false" ht="15" hidden="false" customHeight="true" outlineLevel="0" collapsed="false">
      <c r="A16" s="2" t="s">
        <v>268</v>
      </c>
    </row>
    <row r="17" customFormat="false" ht="23.25" hidden="false" customHeight="true" outlineLevel="0" collapsed="false">
      <c r="A17" s="3" t="s">
        <v>269</v>
      </c>
      <c r="B17" s="3" t="s">
        <v>270</v>
      </c>
      <c r="C17" s="3" t="s">
        <v>271</v>
      </c>
    </row>
    <row r="18" customFormat="false" ht="15" hidden="false" customHeight="true" outlineLevel="0" collapsed="false">
      <c r="A18" s="3" t="s">
        <v>272</v>
      </c>
      <c r="B18" s="3" t="s">
        <v>273</v>
      </c>
      <c r="C18" s="3" t="s">
        <v>143</v>
      </c>
    </row>
    <row r="19" customFormat="false" ht="15" hidden="false" customHeight="true" outlineLevel="0" collapsed="false">
      <c r="A19" s="3" t="s">
        <v>274</v>
      </c>
      <c r="B19" s="3" t="s">
        <v>275</v>
      </c>
      <c r="C19" s="3" t="s">
        <v>276</v>
      </c>
    </row>
    <row r="20" customFormat="false" ht="34.5" hidden="false" customHeight="true" outlineLevel="0" collapsed="false">
      <c r="A20" s="3" t="s">
        <v>277</v>
      </c>
      <c r="B20" s="3" t="s">
        <v>278</v>
      </c>
      <c r="C20" s="3" t="s">
        <v>279</v>
      </c>
    </row>
    <row r="22" customFormat="false" ht="15" hidden="false" customHeight="true" outlineLevel="0" collapsed="false">
      <c r="A22" s="2" t="s">
        <v>280</v>
      </c>
    </row>
    <row r="23" customFormat="false" ht="15" hidden="false" customHeight="true" outlineLevel="0" collapsed="false">
      <c r="A23" s="3" t="s">
        <v>281</v>
      </c>
      <c r="B23" s="3" t="s">
        <v>282</v>
      </c>
      <c r="C23" s="3" t="s">
        <v>143</v>
      </c>
    </row>
    <row r="24" customFormat="false" ht="15" hidden="false" customHeight="true" outlineLevel="0" collapsed="false">
      <c r="A24" s="3" t="s">
        <v>283</v>
      </c>
      <c r="B24" s="3" t="s">
        <v>284</v>
      </c>
      <c r="C24" s="3" t="s">
        <v>143</v>
      </c>
    </row>
    <row r="25" customFormat="false" ht="23.25" hidden="false" customHeight="true" outlineLevel="0" collapsed="false">
      <c r="A25" s="3" t="s">
        <v>285</v>
      </c>
      <c r="B25" s="3" t="s">
        <v>286</v>
      </c>
      <c r="C25" s="3" t="s">
        <v>143</v>
      </c>
    </row>
    <row r="26" customFormat="false" ht="15" hidden="false" customHeight="true" outlineLevel="0" collapsed="false">
      <c r="A26" s="3" t="s">
        <v>287</v>
      </c>
      <c r="B26" s="3" t="s">
        <v>288</v>
      </c>
      <c r="C26" s="3" t="s">
        <v>143</v>
      </c>
    </row>
    <row r="27" customFormat="false" ht="15" hidden="false" customHeight="true" outlineLevel="0" collapsed="false">
      <c r="A27" s="3" t="s">
        <v>289</v>
      </c>
      <c r="B27" s="3" t="s">
        <v>290</v>
      </c>
      <c r="C27" s="3" t="s">
        <v>291</v>
      </c>
    </row>
    <row r="29" customFormat="false" ht="15" hidden="false" customHeight="true" outlineLevel="0" collapsed="false">
      <c r="A29" s="2" t="s">
        <v>292</v>
      </c>
    </row>
    <row r="30" customFormat="false" ht="23.25" hidden="false" customHeight="true" outlineLevel="0" collapsed="false">
      <c r="A30" s="3" t="s">
        <v>293</v>
      </c>
      <c r="B30" s="3" t="s">
        <v>294</v>
      </c>
      <c r="C30" s="3" t="s">
        <v>295</v>
      </c>
    </row>
    <row r="31" customFormat="false" ht="23.25" hidden="false" customHeight="true" outlineLevel="0" collapsed="false">
      <c r="A31" s="3" t="s">
        <v>296</v>
      </c>
      <c r="B31" s="3" t="s">
        <v>297</v>
      </c>
      <c r="C31" s="3" t="s">
        <v>295</v>
      </c>
    </row>
    <row r="32" customFormat="false" ht="23.25" hidden="false" customHeight="true" outlineLevel="0" collapsed="false">
      <c r="A32" s="3" t="s">
        <v>298</v>
      </c>
      <c r="B32" s="3" t="s">
        <v>299</v>
      </c>
      <c r="C32" s="3" t="s">
        <v>300</v>
      </c>
    </row>
    <row r="34" customFormat="false" ht="34.5" hidden="false" customHeight="true" outlineLevel="0" collapsed="false">
      <c r="A34" s="3" t="s">
        <v>301</v>
      </c>
    </row>
    <row r="36" customFormat="false" ht="15" hidden="false" customHeight="true" outlineLevel="0" collapsed="false">
      <c r="A36" s="12" t="s">
        <v>302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2026-08-02T12:25:12Z</dcterms:created>
  <dc:creator>openpyxl</dc:creator>
  <dc:description/>
  <dc:language>en-US</dc:language>
  <cp:lastModifiedBy/>
  <dcterms:modified xsi:type="dcterms:W3CDTF">2026-08-02T19:10:52Z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